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contable/"/>
    </mc:Choice>
  </mc:AlternateContent>
  <xr:revisionPtr revIDLastSave="27" documentId="8_{3E5D5FD4-9FC3-408D-B17F-29B9F227D4CA}" xr6:coauthVersionLast="47" xr6:coauthVersionMax="47" xr10:uidLastSave="{72CA1411-BED0-4601-82D8-E1A3B65D0379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<sst xmlns="http://schemas.openxmlformats.org/spreadsheetml/2006/main" count="939" uniqueCount="665">
  <si>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</si>
  <si>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</si>
  <si>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</si>
  <si>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</si>
  <si>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</si>
  <si>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</si>
  <si>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</si>
  <si>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</si>
  <si>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</si>
  <si>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</si>
  <si>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</si>
  <si>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</si>
  <si>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</si>
  <si>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</si>
  <si>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</si>
  <si>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</si>
  <si>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</si>
  <si>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</si>
  <si>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</si>
  <si>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</si>
  <si>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</si>
  <si>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</si>
  <si>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</si>
  <si>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</si>
  <si>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</si>
  <si>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</si>
  <si>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</si>
  <si>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</si>
  <si>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</si>
  <si>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</si>
  <si>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</si>
  <si>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</si>
  <si>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</si>
  <si>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</si>
  <si>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</si>
  <si>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</si>
  <si>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</si>
  <si>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</si>
  <si>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</si>
  <si>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</si>
  <si>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</si>
  <si>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</si>
  <si>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</si>
  <si>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</si>
  <si>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</si>
  <si>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</si>
  <si>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</si>
  <si>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</si>
  <si>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</si>
  <si>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</si>
  <si>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</si>
  <si>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</si>
  <si>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</si>
  <si>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</si>
  <si>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</si>
  <si>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</si>
  <si>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</si>
  <si>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</si>
  <si>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</si>
  <si>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</si>
  <si>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</si>
  <si>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</si>
  <si>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</si>
  <si>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</si>
  <si>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</si>
  <si>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</si>
  <si>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</si>
  <si>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</si>
  <si>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</si>
  <si>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</si>
  <si>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</si>
  <si>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</si>
  <si>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</si>
  <si>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</si>
  <si>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</si>
  <si>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</si>
  <si>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</si>
  <si>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</si>
  <si>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</si>
  <si>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</si>
  <si>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</si>
  <si>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</si>
  <si>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</si>
  <si>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</si>
  <si>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</si>
  <si>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</si>
  <si>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</si>
  <si>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</si>
  <si>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</si>
  <si>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</si>
  <si>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</si>
  <si>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</si>
  <si>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</si>
  <si>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</si>
  <si>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</si>
  <si>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</si>
  <si>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</si>
  <si>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</si>
  <si>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</si>
  <si>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</si>
  <si>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</si>
  <si>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</si>
  <si>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</si>
  <si>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</si>
  <si>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</si>
  <si>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</si>
  <si>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</si>
  <si>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</si>
  <si>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</si>
  <si>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</si>
  <si>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</si>
  <si>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</si>
  <si>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</si>
  <si>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</si>
  <si>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</si>
  <si>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</si>
  <si>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</si>
  <si>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</si>
  <si>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</si>
  <si>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</si>
  <si>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</si>
  <si>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</si>
  <si>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</si>
  <si>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</si>
  <si>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</si>
  <si>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</si>
  <si>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</si>
  <si>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</si>
  <si>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</si>
  <si>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</si>
  <si>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</si>
  <si>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</si>
  <si>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</si>
  <si>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</si>
  <si>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</si>
  <si>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</si>
  <si>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</si>
  <si>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</si>
  <si>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</si>
  <si>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</si>
  <si>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</si>
  <si>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</si>
  <si>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</si>
  <si>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</si>
  <si>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</si>
  <si>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</si>
  <si>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</si>
  <si>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</si>
  <si>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</si>
  <si>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</si>
  <si>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</si>
  <si>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</si>
  <si>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</si>
  <si>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</si>
  <si>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</si>
  <si>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</si>
  <si>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</si>
  <si>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</si>
  <si>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</si>
  <si>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</si>
  <si>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</si>
  <si>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</si>
  <si>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</si>
  <si>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</si>
  <si>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</si>
  <si>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</si>
  <si>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</si>
  <si>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</si>
  <si>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</si>
  <si>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</si>
  <si>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</si>
  <si>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</si>
  <si>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</si>
  <si>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</si>
  <si>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</si>
  <si>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</si>
  <si>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</si>
  <si>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</si>
  <si>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</si>
  <si>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</si>
  <si>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</si>
  <si>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</si>
  <si>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</si>
  <si>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</si>
  <si>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</si>
  <si>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</si>
  <si>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</si>
  <si>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</si>
  <si>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</si>
  <si>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</si>
  <si>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</si>
  <si>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</si>
  <si>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</si>
  <si>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</si>
  <si>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</si>
  <si>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</si>
  <si>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</si>
  <si>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</si>
  <si>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</si>
  <si>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</si>
  <si>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</si>
  <si>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</si>
  <si>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</si>
  <si>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</si>
  <si>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</si>
  <si>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</si>
  <si>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</si>
  <si>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</si>
  <si>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</si>
  <si>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</si>
  <si>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</si>
  <si>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</si>
  <si>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</si>
  <si>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</si>
  <si>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</si>
  <si>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</si>
  <si>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</si>
  <si>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</si>
  <si>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</si>
  <si>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</si>
  <si>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</si>
  <si>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</si>
  <si>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</si>
  <si>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</si>
  <si>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</si>
  <si>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</si>
  <si>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</si>
  <si>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</si>
  <si>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</si>
  <si>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</si>
  <si>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</si>
  <si>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</si>
  <si>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</si>
  <si>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</si>
  <si>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</si>
  <si>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</si>
  <si>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</si>
  <si>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</si>
  <si>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</si>
  <si>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</si>
  <si>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</si>
  <si>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</si>
  <si>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</si>
  <si>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</si>
  <si>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</si>
  <si>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</si>
  <si>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</si>
  <si>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</si>
  <si>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</si>
  <si>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</si>
  <si>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</si>
  <si>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</si>
  <si>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</si>
  <si>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</si>
  <si>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</si>
  <si>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</si>
  <si>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</si>
  <si>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</si>
  <si>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</si>
  <si>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</si>
  <si>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</si>
  <si>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</si>
  <si>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</si>
  <si>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</si>
  <si>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</si>
  <si>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</si>
  <si>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</si>
  <si>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</si>
  <si>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</si>
  <si>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</si>
  <si>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</si>
  <si>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</si>
  <si>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</si>
  <si>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</si>
  <si>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</si>
  <si>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</si>
  <si>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</si>
  <si>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</si>
  <si>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</si>
  <si>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</si>
  <si>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</si>
  <si>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</si>
  <si>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</si>
  <si>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</si>
  <si>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</si>
  <si>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</si>
  <si>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</si>
  <si>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</si>
  <si>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</si>
  <si>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</si>
  <si>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</si>
  <si>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</si>
  <si>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</si>
  <si>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</si>
  <si>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</si>
  <si>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</si>
  <si>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</si>
  <si>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</si>
  <si>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</si>
  <si>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</si>
  <si>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</si>
  <si>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</si>
  <si>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</si>
  <si>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</si>
  <si>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</si>
  <si>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</si>
  <si>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</si>
  <si>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</si>
  <si>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</si>
  <si>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</si>
  <si>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</si>
  <si>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</si>
  <si>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</si>
  <si>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</si>
  <si>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</si>
  <si>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</si>
  <si>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</si>
  <si>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</si>
  <si>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</si>
  <si>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</si>
  <si>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</si>
  <si>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</si>
  <si>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</si>
  <si>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</si>
  <si>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</si>
  <si>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</si>
  <si>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</si>
  <si>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</si>
  <si>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</si>
  <si>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</si>
  <si>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</si>
  <si>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</si>
  <si>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</si>
  <si>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</si>
  <si>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</si>
  <si>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</si>
  <si>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</si>
  <si>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</si>
  <si>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</si>
  <si>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</si>
  <si>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</si>
  <si>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</si>
  <si>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</si>
  <si>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</si>
  <si>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</si>
  <si>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</si>
  <si>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</si>
  <si>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</si>
  <si>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</si>
  <si>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</si>
  <si>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</si>
  <si>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</si>
  <si>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</si>
  <si>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</si>
  <si>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</si>
  <si>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</si>
  <si>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</si>
  <si>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</si>
  <si>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</si>
  <si>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</si>
  <si>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</si>
  <si>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</si>
  <si>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</si>
  <si>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</si>
  <si>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</si>
  <si>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</si>
  <si>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</si>
  <si>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</si>
  <si>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</si>
  <si>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</si>
  <si>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</si>
  <si>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</si>
  <si>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</si>
  <si>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</si>
  <si>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</si>
  <si>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</si>
  <si>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</si>
  <si>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</si>
  <si>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</si>
  <si>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</si>
  <si>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</si>
  <si>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</si>
  <si>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</si>
  <si>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</si>
  <si>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</si>
  <si>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</si>
  <si>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</si>
  <si>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</si>
  <si>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</si>
  <si>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</si>
  <si>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</si>
  <si>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</si>
  <si>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</si>
  <si>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</si>
  <si>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</si>
  <si>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</si>
  <si>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</si>
  <si>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</si>
  <si>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</si>
  <si>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</si>
  <si>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</si>
  <si>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</si>
  <si>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</si>
  <si>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</si>
  <si>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</si>
  <si>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</si>
  <si>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</si>
  <si>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</si>
  <si>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</si>
  <si>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</si>
  <si>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</si>
  <si>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</si>
  <si>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</si>
  <si>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</si>
  <si>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</si>
  <si>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</si>
  <si>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</si>
  <si>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</si>
  <si>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</si>
  <si>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</si>
  <si>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</si>
  <si>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</si>
  <si>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</si>
  <si>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</si>
  <si>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</si>
  <si>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</si>
  <si>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</si>
  <si>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</si>
  <si>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</si>
  <si>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</si>
  <si>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</si>
  <si>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</si>
  <si>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</si>
  <si>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</si>
  <si>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</si>
  <si>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</si>
  <si>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</si>
  <si>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</si>
  <si>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</si>
  <si>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</si>
  <si>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</si>
  <si>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</si>
  <si>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</si>
  <si>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</si>
  <si>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</si>
  <si>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</si>
  <si>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</si>
  <si>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</si>
  <si>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</si>
  <si>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</si>
  <si>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</si>
  <si>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</si>
  <si>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</si>
  <si>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</si>
  <si>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</si>
  <si>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</si>
  <si>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</si>
  <si>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</si>
  <si>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</si>
  <si>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</si>
  <si>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</si>
  <si>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</si>
  <si>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</si>
  <si>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</si>
  <si>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</si>
  <si>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</si>
  <si>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</si>
  <si>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</si>
  <si>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</si>
  <si>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</si>
  <si>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</si>
  <si>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</si>
  <si>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</si>
  <si>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</si>
  <si>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</si>
  <si>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</si>
  <si>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</si>
  <si>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</si>
  <si>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</si>
  <si>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</si>
  <si>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</si>
  <si>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</si>
  <si>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</si>
  <si>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</si>
  <si>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</si>
  <si>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</si>
  <si>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</si>
  <si>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</si>
  <si>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</si>
  <si>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</si>
  <si>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</si>
  <si>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</si>
  <si>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</si>
  <si>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</si>
  <si>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</si>
  <si>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</si>
  <si>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</si>
  <si>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</si>
  <si>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</si>
  <si>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</si>
  <si>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</si>
  <si>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</si>
  <si>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</si>
  <si>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</si>
  <si>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</si>
  <si>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</si>
  <si>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</si>
  <si>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</si>
  <si>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</si>
  <si>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</si>
  <si>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</si>
  <si>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</si>
  <si>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</si>
  <si>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</si>
  <si>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</si>
  <si>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</si>
  <si>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</si>
  <si>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</si>
  <si>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</si>
  <si>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</si>
  <si>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</si>
  <si>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</si>
  <si>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</si>
  <si>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</si>
  <si>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</si>
  <si>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</si>
  <si>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</si>
  <si>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</si>
  <si>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</si>
  <si>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</si>
  <si>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</si>
  <si>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</si>
  <si>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</si>
  <si>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</si>
  <si>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</si>
  <si>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</si>
  <si>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</si>
  <si>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</si>
  <si>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</si>
  <si>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</si>
  <si>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</si>
  <si>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</si>
  <si>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</si>
  <si>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</si>
  <si>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</si>
  <si>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</si>
  <si>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</si>
  <si>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</si>
  <si>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</si>
  <si>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</si>
  <si>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</si>
  <si>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</si>
  <si>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</si>
  <si>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</si>
  <si>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</si>
  <si>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</si>
  <si>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</si>
  <si>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</si>
  <si>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</si>
  <si>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</si>
  <si>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</si>
  <si>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</si>
  <si>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</si>
  <si>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</si>
  <si>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</si>
  <si>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</si>
  <si>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</si>
  <si>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</si>
  <si>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</si>
  <si>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</si>
  <si>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</si>
  <si>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</si>
  <si>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</si>
  <si>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</si>
  <si>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</si>
  <si>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</si>
  <si>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</si>
  <si>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</si>
  <si>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</si>
  <si>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</si>
  <si>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</si>
  <si>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</si>
  <si>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</si>
  <si>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</si>
  <si>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</si>
  <si>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</si>
  <si>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</si>
  <si>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</si>
  <si>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</si>
  <si>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</si>
  <si>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</si>
  <si>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</si>
  <si>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</si>
  <si>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</si>
  <si>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</si>
  <si>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</si>
  <si>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</si>
  <si>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</si>
  <si>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</si>
  <si>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</si>
  <si>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</si>
  <si>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</si>
  <si>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</si>
  <si>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</si>
  <si>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</si>
  <si>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</si>
  <si>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</si>
  <si>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</si>
  <si>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</si>
  <si>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</si>
  <si>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</si>
  <si>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</si>
  <si>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</si>
  <si>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</si>
  <si>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</si>
  <si>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</si>
  <si>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</si>
  <si>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</si>
  <si>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</si>
  <si>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</si>
  <si>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</si>
  <si>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</si>
  <si>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</si>
  <si>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</si>
  <si>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</si>
  <si>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</si>
  <si>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</si>
  <si>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</si>
  <si>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</si>
  <si>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</si>
  <si>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</si>
  <si>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</si>
  <si>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</si>
  <si>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</si>
  <si>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</si>
  <si>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</si>
  <si>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</si>
  <si>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</si>
  <si>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</si>
  <si>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</si>
  <si>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</si>
  <si>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</si>
  <si>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</si>
  <si>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</si>
  <si>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</si>
  <si>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</si>
  <si>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</si>
  <si>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</si>
  <si>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</si>
  <si>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</si>
  <si>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</si>
  <si>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</si>
  <si>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</si>
  <si>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</si>
  <si>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</si>
  <si>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</si>
  <si>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</si>
  <si>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</si>
  <si>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</si>
  <si>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</si>
  <si>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</si>
  <si>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INSTITUTO TECNOLÓGICO SUPERIOR DE PURÍSIMA DEL RINCÓN</t>
  </si>
  <si>
    <t>Correspondiente del 1 de Enero al 30 de Junio de 2022</t>
  </si>
  <si>
    <t xml:space="preserve">Bajo protesta de decir verdad declaramos que los Estados Financieros y sus notas, son razonablemente correctos </t>
  </si>
  <si>
    <t>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</si>
</sst>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661</v>
      </c>
      <c r="B1" s="140"/>
      <c r="C1" s="17"/>
      <c r="D1" s="14" t="s">
        <v>613</v>
      </c>
      <c r="E1" s="15">
        <v>2022</v>
      </c>
    </row>
    <row r="2" spans="1:5" ht="18.95" customHeight="1" x14ac:dyDescent="0.2">
      <c r="A2" s="141" t="s">
        <v>612</v>
      </c>
      <c r="B2" s="141"/>
      <c r="C2" s="36"/>
      <c r="D2" s="14" t="s">
        <v>614</v>
      </c>
      <c r="E2" s="17" t="s">
        <v>619</v>
      </c>
    </row>
    <row r="3" spans="1:5" ht="18.95" customHeight="1" x14ac:dyDescent="0.2">
      <c r="A3" s="140" t="s">
        <v>662</v>
      </c>
      <c r="B3" s="140"/>
      <c r="C3" s="17"/>
      <c r="D3" s="14" t="s">
        <v>615</v>
      </c>
      <c r="E3" s="15">
        <v>2</v>
      </c>
    </row>
    <row r="4" spans="1:5" ht="18.95" customHeight="1" x14ac:dyDescent="0.2">
      <c r="A4" s="140" t="s">
        <v>634</v>
      </c>
      <c r="B4" s="140"/>
      <c r="C4" s="140"/>
      <c r="D4" s="140"/>
      <c r="E4" s="140"/>
    </row>
    <row r="5" spans="1:5" ht="15" customHeight="1" x14ac:dyDescent="0.2">
      <c r="A5" s="134" t="s">
        <v>41</v>
      </c>
      <c r="B5" s="133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590</v>
      </c>
    </row>
    <row r="14" spans="1:5" x14ac:dyDescent="0.2">
      <c r="A14" s="43" t="s">
        <v>7</v>
      </c>
      <c r="B14" s="44" t="s">
        <v>591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96" t="s">
        <v>576</v>
      </c>
      <c r="B24" s="97" t="s">
        <v>305</v>
      </c>
    </row>
    <row r="25" spans="1:2" x14ac:dyDescent="0.2">
      <c r="A25" s="96" t="s">
        <v>577</v>
      </c>
      <c r="B25" s="97" t="s">
        <v>578</v>
      </c>
    </row>
    <row r="26" spans="1:2" x14ac:dyDescent="0.2">
      <c r="A26" s="96" t="s">
        <v>579</v>
      </c>
      <c r="B26" s="97" t="s">
        <v>342</v>
      </c>
    </row>
    <row r="27" spans="1:2" x14ac:dyDescent="0.2">
      <c r="A27" s="96" t="s">
        <v>580</v>
      </c>
      <c r="B27" s="97" t="s">
        <v>359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635</v>
      </c>
    </row>
    <row r="41" spans="1:2" ht="12" thickBot="1" x14ac:dyDescent="0.25">
      <c r="A41" s="11"/>
      <c r="B41" s="12"/>
    </row>
    <row r="44" spans="1:2" x14ac:dyDescent="0.2">
      <c r="B44" s="4" t="s">
        <v>636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C13" sqref="C13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45" t="s">
        <v>661</v>
      </c>
      <c r="B1" s="146"/>
      <c r="C1" s="147"/>
    </row>
    <row r="2" spans="1:3" s="37" customFormat="1" ht="18" customHeight="1" x14ac:dyDescent="0.25">
      <c r="A2" s="148" t="s">
        <v>624</v>
      </c>
      <c r="B2" s="149"/>
      <c r="C2" s="150"/>
    </row>
    <row r="3" spans="1:3" s="37" customFormat="1" ht="18" customHeight="1" x14ac:dyDescent="0.25">
      <c r="A3" s="148" t="s">
        <v>662</v>
      </c>
      <c r="B3" s="149"/>
      <c r="C3" s="150"/>
    </row>
    <row r="4" spans="1:3" s="39" customFormat="1" ht="18" customHeight="1" x14ac:dyDescent="0.2">
      <c r="A4" s="151" t="s">
        <v>625</v>
      </c>
      <c r="B4" s="152"/>
      <c r="C4" s="153"/>
    </row>
    <row r="5" spans="1:3" x14ac:dyDescent="0.2">
      <c r="A5" s="54" t="s">
        <v>524</v>
      </c>
      <c r="B5" s="54"/>
      <c r="C5" s="55">
        <v>27959279.16</v>
      </c>
    </row>
    <row r="6" spans="1:3" x14ac:dyDescent="0.2">
      <c r="A6" s="56"/>
      <c r="B6" s="57"/>
      <c r="C6" s="58"/>
    </row>
    <row r="7" spans="1:3" x14ac:dyDescent="0.2">
      <c r="A7" s="67" t="s">
        <v>525</v>
      </c>
      <c r="B7" s="67"/>
      <c r="C7" s="59">
        <f>SUM(C8:C13)</f>
        <v>0</v>
      </c>
    </row>
    <row r="8" spans="1:3" x14ac:dyDescent="0.2">
      <c r="A8" s="75" t="s">
        <v>526</v>
      </c>
      <c r="B8" s="74" t="s">
        <v>343</v>
      </c>
      <c r="C8" s="60">
        <v>0</v>
      </c>
    </row>
    <row r="9" spans="1:3" x14ac:dyDescent="0.2">
      <c r="A9" s="61" t="s">
        <v>527</v>
      </c>
      <c r="B9" s="62" t="s">
        <v>536</v>
      </c>
      <c r="C9" s="60">
        <v>0</v>
      </c>
    </row>
    <row r="10" spans="1:3" x14ac:dyDescent="0.2">
      <c r="A10" s="61" t="s">
        <v>528</v>
      </c>
      <c r="B10" s="62" t="s">
        <v>351</v>
      </c>
      <c r="C10" s="60">
        <v>0</v>
      </c>
    </row>
    <row r="11" spans="1:3" x14ac:dyDescent="0.2">
      <c r="A11" s="61" t="s">
        <v>529</v>
      </c>
      <c r="B11" s="62" t="s">
        <v>352</v>
      </c>
      <c r="C11" s="60">
        <v>0</v>
      </c>
    </row>
    <row r="12" spans="1:3" x14ac:dyDescent="0.2">
      <c r="A12" s="61" t="s">
        <v>530</v>
      </c>
      <c r="B12" s="62" t="s">
        <v>353</v>
      </c>
      <c r="C12" s="60">
        <v>0</v>
      </c>
    </row>
    <row r="13" spans="1:3" x14ac:dyDescent="0.2">
      <c r="A13" s="63" t="s">
        <v>531</v>
      </c>
      <c r="B13" s="64" t="s">
        <v>532</v>
      </c>
      <c r="C13" s="60">
        <v>0</v>
      </c>
    </row>
    <row r="14" spans="1:3" x14ac:dyDescent="0.2">
      <c r="A14" s="56"/>
      <c r="B14" s="65"/>
      <c r="C14" s="66"/>
    </row>
    <row r="15" spans="1:3" x14ac:dyDescent="0.2">
      <c r="A15" s="67" t="s">
        <v>83</v>
      </c>
      <c r="B15" s="57"/>
      <c r="C15" s="59">
        <f>SUM(C16:C18)</f>
        <v>126000</v>
      </c>
    </row>
    <row r="16" spans="1:3" x14ac:dyDescent="0.2">
      <c r="A16" s="68">
        <v>3.1</v>
      </c>
      <c r="B16" s="62" t="s">
        <v>535</v>
      </c>
      <c r="C16" s="60">
        <v>0</v>
      </c>
    </row>
    <row r="17" spans="1:3" x14ac:dyDescent="0.2">
      <c r="A17" s="69">
        <v>3.2</v>
      </c>
      <c r="B17" s="62" t="s">
        <v>533</v>
      </c>
      <c r="C17" s="60">
        <v>0</v>
      </c>
    </row>
    <row r="18" spans="1:3" x14ac:dyDescent="0.2">
      <c r="A18" s="69">
        <v>3.3</v>
      </c>
      <c r="B18" s="64" t="s">
        <v>534</v>
      </c>
      <c r="C18" s="70">
        <v>126000</v>
      </c>
    </row>
    <row r="19" spans="1:3" x14ac:dyDescent="0.2">
      <c r="A19" s="56"/>
      <c r="B19" s="71"/>
      <c r="C19" s="72"/>
    </row>
    <row r="20" spans="1:3" x14ac:dyDescent="0.2">
      <c r="A20" s="73" t="s">
        <v>82</v>
      </c>
      <c r="B20" s="73"/>
      <c r="C20" s="55">
        <f>C5+C7-C15</f>
        <v>27833279.16</v>
      </c>
    </row>
    <row r="22" spans="1:3" x14ac:dyDescent="0.2">
      <c r="B22" s="38" t="s">
        <v>636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workbookViewId="0">
      <selection activeCell="F36" sqref="F36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54" t="s">
        <v>661</v>
      </c>
      <c r="B1" s="155"/>
      <c r="C1" s="156"/>
    </row>
    <row r="2" spans="1:3" s="40" customFormat="1" ht="18.95" customHeight="1" x14ac:dyDescent="0.25">
      <c r="A2" s="157" t="s">
        <v>626</v>
      </c>
      <c r="B2" s="158"/>
      <c r="C2" s="159"/>
    </row>
    <row r="3" spans="1:3" s="40" customFormat="1" ht="18.95" customHeight="1" x14ac:dyDescent="0.25">
      <c r="A3" s="157" t="s">
        <v>662</v>
      </c>
      <c r="B3" s="158"/>
      <c r="C3" s="159"/>
    </row>
    <row r="4" spans="1:3" x14ac:dyDescent="0.2">
      <c r="A4" s="151" t="s">
        <v>625</v>
      </c>
      <c r="B4" s="152"/>
      <c r="C4" s="153"/>
    </row>
    <row r="5" spans="1:3" x14ac:dyDescent="0.2">
      <c r="A5" s="84" t="s">
        <v>537</v>
      </c>
      <c r="B5" s="54"/>
      <c r="C5" s="77">
        <v>25490639.41</v>
      </c>
    </row>
    <row r="6" spans="1:3" x14ac:dyDescent="0.2">
      <c r="A6" s="78"/>
      <c r="B6" s="57"/>
      <c r="C6" s="79"/>
    </row>
    <row r="7" spans="1:3" x14ac:dyDescent="0.2">
      <c r="A7" s="67" t="s">
        <v>538</v>
      </c>
      <c r="B7" s="80"/>
      <c r="C7" s="59">
        <f>SUM(C8:C28)</f>
        <v>172655.4</v>
      </c>
    </row>
    <row r="8" spans="1:3" x14ac:dyDescent="0.2">
      <c r="A8" s="129">
        <v>2.1</v>
      </c>
      <c r="B8" s="85" t="s">
        <v>371</v>
      </c>
      <c r="C8" s="86">
        <v>0</v>
      </c>
    </row>
    <row r="9" spans="1:3" x14ac:dyDescent="0.2">
      <c r="A9" s="129">
        <v>2.2000000000000002</v>
      </c>
      <c r="B9" s="85" t="s">
        <v>368</v>
      </c>
      <c r="C9" s="86">
        <v>0</v>
      </c>
    </row>
    <row r="10" spans="1:3" x14ac:dyDescent="0.2">
      <c r="A10" s="93">
        <v>2.2999999999999998</v>
      </c>
      <c r="B10" s="76" t="s">
        <v>238</v>
      </c>
      <c r="C10" s="86">
        <v>172655.4</v>
      </c>
    </row>
    <row r="11" spans="1:3" x14ac:dyDescent="0.2">
      <c r="A11" s="93">
        <v>2.4</v>
      </c>
      <c r="B11" s="76" t="s">
        <v>239</v>
      </c>
      <c r="C11" s="86">
        <v>0</v>
      </c>
    </row>
    <row r="12" spans="1:3" x14ac:dyDescent="0.2">
      <c r="A12" s="93">
        <v>2.5</v>
      </c>
      <c r="B12" s="76" t="s">
        <v>240</v>
      </c>
      <c r="C12" s="86">
        <v>0</v>
      </c>
    </row>
    <row r="13" spans="1:3" x14ac:dyDescent="0.2">
      <c r="A13" s="93">
        <v>2.6</v>
      </c>
      <c r="B13" s="76" t="s">
        <v>241</v>
      </c>
      <c r="C13" s="86">
        <v>0</v>
      </c>
    </row>
    <row r="14" spans="1:3" x14ac:dyDescent="0.2">
      <c r="A14" s="93">
        <v>2.7</v>
      </c>
      <c r="B14" s="76" t="s">
        <v>242</v>
      </c>
      <c r="C14" s="86">
        <v>0</v>
      </c>
    </row>
    <row r="15" spans="1:3" x14ac:dyDescent="0.2">
      <c r="A15" s="93">
        <v>2.8</v>
      </c>
      <c r="B15" s="76" t="s">
        <v>243</v>
      </c>
      <c r="C15" s="86">
        <v>0</v>
      </c>
    </row>
    <row r="16" spans="1:3" x14ac:dyDescent="0.2">
      <c r="A16" s="93">
        <v>2.9</v>
      </c>
      <c r="B16" s="76" t="s">
        <v>245</v>
      </c>
      <c r="C16" s="86">
        <v>0</v>
      </c>
    </row>
    <row r="17" spans="1:3" x14ac:dyDescent="0.2">
      <c r="A17" s="93" t="s">
        <v>539</v>
      </c>
      <c r="B17" s="76" t="s">
        <v>540</v>
      </c>
      <c r="C17" s="86">
        <v>0</v>
      </c>
    </row>
    <row r="18" spans="1:3" x14ac:dyDescent="0.2">
      <c r="A18" s="93" t="s">
        <v>569</v>
      </c>
      <c r="B18" s="76" t="s">
        <v>247</v>
      </c>
      <c r="C18" s="86">
        <v>0</v>
      </c>
    </row>
    <row r="19" spans="1:3" x14ac:dyDescent="0.2">
      <c r="A19" s="93" t="s">
        <v>570</v>
      </c>
      <c r="B19" s="76" t="s">
        <v>541</v>
      </c>
      <c r="C19" s="86">
        <v>0</v>
      </c>
    </row>
    <row r="20" spans="1:3" x14ac:dyDescent="0.2">
      <c r="A20" s="93" t="s">
        <v>571</v>
      </c>
      <c r="B20" s="76" t="s">
        <v>542</v>
      </c>
      <c r="C20" s="86">
        <v>0</v>
      </c>
    </row>
    <row r="21" spans="1:3" x14ac:dyDescent="0.2">
      <c r="A21" s="93" t="s">
        <v>572</v>
      </c>
      <c r="B21" s="76" t="s">
        <v>543</v>
      </c>
      <c r="C21" s="86">
        <v>0</v>
      </c>
    </row>
    <row r="22" spans="1:3" x14ac:dyDescent="0.2">
      <c r="A22" s="93" t="s">
        <v>544</v>
      </c>
      <c r="B22" s="76" t="s">
        <v>545</v>
      </c>
      <c r="C22" s="86">
        <v>0</v>
      </c>
    </row>
    <row r="23" spans="1:3" x14ac:dyDescent="0.2">
      <c r="A23" s="93" t="s">
        <v>546</v>
      </c>
      <c r="B23" s="76" t="s">
        <v>547</v>
      </c>
      <c r="C23" s="86">
        <v>0</v>
      </c>
    </row>
    <row r="24" spans="1:3" x14ac:dyDescent="0.2">
      <c r="A24" s="93" t="s">
        <v>548</v>
      </c>
      <c r="B24" s="76" t="s">
        <v>549</v>
      </c>
      <c r="C24" s="86">
        <v>0</v>
      </c>
    </row>
    <row r="25" spans="1:3" x14ac:dyDescent="0.2">
      <c r="A25" s="93" t="s">
        <v>550</v>
      </c>
      <c r="B25" s="76" t="s">
        <v>551</v>
      </c>
      <c r="C25" s="86">
        <v>0</v>
      </c>
    </row>
    <row r="26" spans="1:3" x14ac:dyDescent="0.2">
      <c r="A26" s="93" t="s">
        <v>552</v>
      </c>
      <c r="B26" s="76" t="s">
        <v>553</v>
      </c>
      <c r="C26" s="86">
        <v>0</v>
      </c>
    </row>
    <row r="27" spans="1:3" x14ac:dyDescent="0.2">
      <c r="A27" s="93" t="s">
        <v>554</v>
      </c>
      <c r="B27" s="76" t="s">
        <v>555</v>
      </c>
      <c r="C27" s="86">
        <v>0</v>
      </c>
    </row>
    <row r="28" spans="1:3" x14ac:dyDescent="0.2">
      <c r="A28" s="93" t="s">
        <v>556</v>
      </c>
      <c r="B28" s="85" t="s">
        <v>557</v>
      </c>
      <c r="C28" s="86">
        <v>0</v>
      </c>
    </row>
    <row r="29" spans="1:3" x14ac:dyDescent="0.2">
      <c r="A29" s="94"/>
      <c r="B29" s="87"/>
      <c r="C29" s="88"/>
    </row>
    <row r="30" spans="1:3" x14ac:dyDescent="0.2">
      <c r="A30" s="89" t="s">
        <v>558</v>
      </c>
      <c r="B30" s="90"/>
      <c r="C30" s="91">
        <f>SUM(C31:C37)</f>
        <v>0</v>
      </c>
    </row>
    <row r="31" spans="1:3" x14ac:dyDescent="0.2">
      <c r="A31" s="93" t="s">
        <v>559</v>
      </c>
      <c r="B31" s="76" t="s">
        <v>440</v>
      </c>
      <c r="C31" s="86">
        <v>0</v>
      </c>
    </row>
    <row r="32" spans="1:3" x14ac:dyDescent="0.2">
      <c r="A32" s="93" t="s">
        <v>560</v>
      </c>
      <c r="B32" s="76" t="s">
        <v>80</v>
      </c>
      <c r="C32" s="86">
        <v>0</v>
      </c>
    </row>
    <row r="33" spans="1:3" x14ac:dyDescent="0.2">
      <c r="A33" s="93" t="s">
        <v>561</v>
      </c>
      <c r="B33" s="76" t="s">
        <v>450</v>
      </c>
      <c r="C33" s="86">
        <v>0</v>
      </c>
    </row>
    <row r="34" spans="1:3" x14ac:dyDescent="0.2">
      <c r="A34" s="93" t="s">
        <v>562</v>
      </c>
      <c r="B34" s="76" t="s">
        <v>563</v>
      </c>
      <c r="C34" s="86">
        <v>0</v>
      </c>
    </row>
    <row r="35" spans="1:3" x14ac:dyDescent="0.2">
      <c r="A35" s="93" t="s">
        <v>564</v>
      </c>
      <c r="B35" s="76" t="s">
        <v>565</v>
      </c>
      <c r="C35" s="86">
        <v>0</v>
      </c>
    </row>
    <row r="36" spans="1:3" x14ac:dyDescent="0.2">
      <c r="A36" s="93" t="s">
        <v>566</v>
      </c>
      <c r="B36" s="76" t="s">
        <v>458</v>
      </c>
      <c r="C36" s="86">
        <v>0</v>
      </c>
    </row>
    <row r="37" spans="1:3" x14ac:dyDescent="0.2">
      <c r="A37" s="93" t="s">
        <v>567</v>
      </c>
      <c r="B37" s="85" t="s">
        <v>568</v>
      </c>
      <c r="C37" s="9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4"/>
      <c r="C39" s="55">
        <f>C5-C7+C30</f>
        <v>25317984.010000002</v>
      </c>
    </row>
    <row r="41" spans="1:3" x14ac:dyDescent="0.2">
      <c r="B41" s="38" t="s">
        <v>663</v>
      </c>
    </row>
    <row r="42" spans="1:3" x14ac:dyDescent="0.2">
      <c r="B42" s="38" t="s">
        <v>664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44" t="s">
        <v>661</v>
      </c>
      <c r="B1" s="160"/>
      <c r="C1" s="160"/>
      <c r="D1" s="160"/>
      <c r="E1" s="160"/>
      <c r="F1" s="160"/>
      <c r="G1" s="27" t="s">
        <v>616</v>
      </c>
      <c r="H1" s="28">
        <v>2022</v>
      </c>
    </row>
    <row r="2" spans="1:10" ht="18.95" customHeight="1" x14ac:dyDescent="0.2">
      <c r="A2" s="144" t="s">
        <v>627</v>
      </c>
      <c r="B2" s="160"/>
      <c r="C2" s="160"/>
      <c r="D2" s="160"/>
      <c r="E2" s="160"/>
      <c r="F2" s="160"/>
      <c r="G2" s="27" t="s">
        <v>617</v>
      </c>
      <c r="H2" s="28" t="s">
        <v>619</v>
      </c>
    </row>
    <row r="3" spans="1:10" ht="18.95" customHeight="1" x14ac:dyDescent="0.2">
      <c r="A3" s="161" t="s">
        <v>662</v>
      </c>
      <c r="B3" s="162"/>
      <c r="C3" s="162"/>
      <c r="D3" s="162"/>
      <c r="E3" s="162"/>
      <c r="F3" s="162"/>
      <c r="G3" s="27" t="s">
        <v>618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490</v>
      </c>
      <c r="C7" s="32" t="s">
        <v>180</v>
      </c>
      <c r="D7" s="32" t="s">
        <v>491</v>
      </c>
      <c r="E7" s="32" t="s">
        <v>492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607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608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609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610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6" t="s">
        <v>50</v>
      </c>
      <c r="C1" s="117"/>
      <c r="D1" s="117"/>
      <c r="E1" s="118"/>
    </row>
    <row r="2" spans="1:8" ht="15" customHeight="1" x14ac:dyDescent="0.2">
      <c r="A2" s="2" t="s">
        <v>31</v>
      </c>
    </row>
    <row r="3" spans="1:8" x14ac:dyDescent="0.2">
      <c r="A3" s="1"/>
    </row>
    <row r="4" spans="1:8" s="120" customFormat="1" x14ac:dyDescent="0.2">
      <c r="A4" s="119" t="s">
        <v>33</v>
      </c>
    </row>
    <row r="5" spans="1:8" s="120" customFormat="1" ht="39.950000000000003" customHeight="1" x14ac:dyDescent="0.2">
      <c r="A5" s="163" t="s">
        <v>34</v>
      </c>
      <c r="B5" s="163"/>
      <c r="C5" s="163"/>
      <c r="D5" s="163"/>
      <c r="E5" s="163"/>
      <c r="H5" s="121"/>
    </row>
    <row r="6" spans="1:8" s="120" customFormat="1" x14ac:dyDescent="0.2">
      <c r="A6" s="122"/>
      <c r="B6" s="122"/>
      <c r="C6" s="122"/>
      <c r="D6" s="122"/>
      <c r="H6" s="121"/>
    </row>
    <row r="7" spans="1:8" s="120" customFormat="1" ht="12.75" x14ac:dyDescent="0.2">
      <c r="A7" s="121" t="s">
        <v>35</v>
      </c>
      <c r="B7" s="121"/>
      <c r="C7" s="121"/>
      <c r="D7" s="121"/>
    </row>
    <row r="8" spans="1:8" s="120" customFormat="1" x14ac:dyDescent="0.2">
      <c r="A8" s="121"/>
      <c r="B8" s="121"/>
      <c r="C8" s="121"/>
      <c r="D8" s="121"/>
    </row>
    <row r="9" spans="1:8" s="120" customFormat="1" x14ac:dyDescent="0.2">
      <c r="A9" s="42" t="s">
        <v>125</v>
      </c>
      <c r="B9" s="121"/>
      <c r="C9" s="121"/>
      <c r="D9" s="121"/>
    </row>
    <row r="10" spans="1:8" s="120" customFormat="1" ht="26.1" customHeight="1" x14ac:dyDescent="0.2">
      <c r="A10" s="123" t="s">
        <v>599</v>
      </c>
      <c r="B10" s="164" t="s">
        <v>36</v>
      </c>
      <c r="C10" s="164"/>
      <c r="D10" s="164"/>
      <c r="E10" s="164"/>
    </row>
    <row r="11" spans="1:8" s="120" customFormat="1" ht="12.95" customHeight="1" x14ac:dyDescent="0.2">
      <c r="A11" s="124" t="s">
        <v>600</v>
      </c>
      <c r="B11" s="125" t="s">
        <v>37</v>
      </c>
      <c r="C11" s="125"/>
      <c r="D11" s="125"/>
      <c r="E11" s="125"/>
    </row>
    <row r="12" spans="1:8" s="120" customFormat="1" ht="26.1" customHeight="1" x14ac:dyDescent="0.2">
      <c r="A12" s="124" t="s">
        <v>601</v>
      </c>
      <c r="B12" s="164" t="s">
        <v>38</v>
      </c>
      <c r="C12" s="164"/>
      <c r="D12" s="164"/>
      <c r="E12" s="164"/>
    </row>
    <row r="13" spans="1:8" s="120" customFormat="1" ht="26.1" customHeight="1" x14ac:dyDescent="0.2">
      <c r="A13" s="124" t="s">
        <v>602</v>
      </c>
      <c r="B13" s="164" t="s">
        <v>39</v>
      </c>
      <c r="C13" s="164"/>
      <c r="D13" s="164"/>
      <c r="E13" s="164"/>
    </row>
    <row r="14" spans="1:8" s="120" customFormat="1" ht="11.25" customHeight="1" x14ac:dyDescent="0.2">
      <c r="A14" s="126"/>
      <c r="B14" s="127"/>
      <c r="C14" s="127"/>
      <c r="D14" s="127"/>
      <c r="E14" s="127"/>
    </row>
    <row r="15" spans="1:8" s="120" customFormat="1" ht="39" customHeight="1" x14ac:dyDescent="0.2">
      <c r="A15" s="123" t="s">
        <v>603</v>
      </c>
      <c r="B15" s="125" t="s">
        <v>40</v>
      </c>
    </row>
    <row r="16" spans="1:8" s="120" customFormat="1" ht="12.95" customHeight="1" x14ac:dyDescent="0.2">
      <c r="A16" s="124" t="s">
        <v>604</v>
      </c>
    </row>
    <row r="17" spans="1:4" s="120" customFormat="1" ht="12.95" customHeight="1" x14ac:dyDescent="0.2">
      <c r="A17" s="125"/>
    </row>
    <row r="18" spans="1:4" s="120" customFormat="1" ht="12.95" customHeight="1" x14ac:dyDescent="0.2">
      <c r="A18" s="42" t="s">
        <v>97</v>
      </c>
    </row>
    <row r="19" spans="1:4" s="120" customFormat="1" ht="12.95" customHeight="1" x14ac:dyDescent="0.2">
      <c r="A19" s="128" t="s">
        <v>605</v>
      </c>
    </row>
    <row r="20" spans="1:4" s="120" customFormat="1" ht="12.95" customHeight="1" x14ac:dyDescent="0.2">
      <c r="A20" s="128" t="s">
        <v>606</v>
      </c>
    </row>
    <row r="21" spans="1:4" s="120" customFormat="1" x14ac:dyDescent="0.2">
      <c r="A21" s="121"/>
    </row>
    <row r="22" spans="1:4" s="120" customFormat="1" x14ac:dyDescent="0.2">
      <c r="A22" s="121" t="s">
        <v>519</v>
      </c>
      <c r="B22" s="121"/>
      <c r="C22" s="121"/>
      <c r="D22" s="121"/>
    </row>
    <row r="23" spans="1:4" s="120" customFormat="1" x14ac:dyDescent="0.2">
      <c r="A23" s="121" t="s">
        <v>520</v>
      </c>
      <c r="B23" s="121"/>
      <c r="C23" s="121"/>
      <c r="D23" s="121"/>
    </row>
    <row r="24" spans="1:4" s="120" customFormat="1" x14ac:dyDescent="0.2">
      <c r="A24" s="121" t="s">
        <v>521</v>
      </c>
      <c r="B24" s="121"/>
      <c r="C24" s="121"/>
      <c r="D24" s="121"/>
    </row>
    <row r="25" spans="1:4" s="120" customFormat="1" x14ac:dyDescent="0.2">
      <c r="A25" s="121" t="s">
        <v>522</v>
      </c>
      <c r="B25" s="121"/>
      <c r="C25" s="121"/>
      <c r="D25" s="121"/>
    </row>
    <row r="26" spans="1:4" s="120" customFormat="1" x14ac:dyDescent="0.2">
      <c r="A26" s="121" t="s">
        <v>523</v>
      </c>
      <c r="B26" s="121"/>
      <c r="C26" s="121"/>
      <c r="D26" s="121"/>
    </row>
    <row r="27" spans="1:4" s="120" customFormat="1" x14ac:dyDescent="0.2">
      <c r="A27" s="121"/>
      <c r="B27" s="121"/>
      <c r="C27" s="121"/>
      <c r="D27" s="121"/>
    </row>
    <row r="28" spans="1:4" s="120" customFormat="1" ht="12" x14ac:dyDescent="0.2">
      <c r="A28" s="126" t="s">
        <v>98</v>
      </c>
      <c r="B28" s="121"/>
      <c r="C28" s="121"/>
      <c r="D28" s="121"/>
    </row>
    <row r="29" spans="1:4" s="120" customFormat="1" x14ac:dyDescent="0.2">
      <c r="A29" s="121"/>
      <c r="B29" s="121"/>
      <c r="C29" s="121"/>
      <c r="D29" s="12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activeCell="B10" sqref="B10:B1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42" t="s">
        <v>661</v>
      </c>
      <c r="B1" s="143"/>
      <c r="C1" s="143"/>
      <c r="D1" s="143"/>
      <c r="E1" s="143"/>
      <c r="F1" s="143"/>
      <c r="G1" s="14" t="s">
        <v>616</v>
      </c>
      <c r="H1" s="25">
        <v>2022</v>
      </c>
    </row>
    <row r="2" spans="1:8" s="16" customFormat="1" ht="18.95" customHeight="1" x14ac:dyDescent="0.25">
      <c r="A2" s="142" t="s">
        <v>620</v>
      </c>
      <c r="B2" s="143"/>
      <c r="C2" s="143"/>
      <c r="D2" s="143"/>
      <c r="E2" s="143"/>
      <c r="F2" s="143"/>
      <c r="G2" s="14" t="s">
        <v>617</v>
      </c>
      <c r="H2" s="25" t="s">
        <v>619</v>
      </c>
    </row>
    <row r="3" spans="1:8" s="16" customFormat="1" ht="18.95" customHeight="1" x14ac:dyDescent="0.25">
      <c r="A3" s="142" t="s">
        <v>662</v>
      </c>
      <c r="B3" s="143"/>
      <c r="C3" s="143"/>
      <c r="D3" s="143"/>
      <c r="E3" s="143"/>
      <c r="F3" s="143"/>
      <c r="G3" s="14" t="s">
        <v>618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199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200</v>
      </c>
      <c r="C15" s="24">
        <v>0</v>
      </c>
      <c r="D15" s="24">
        <v>0</v>
      </c>
      <c r="E15" s="24">
        <v>0</v>
      </c>
      <c r="F15" s="24">
        <v>-6.58</v>
      </c>
      <c r="G15" s="24">
        <v>0</v>
      </c>
    </row>
    <row r="16" spans="1:8" x14ac:dyDescent="0.2">
      <c r="A16" s="22">
        <v>1124</v>
      </c>
      <c r="B16" s="20" t="s">
        <v>201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202</v>
      </c>
      <c r="E19" s="21" t="s">
        <v>203</v>
      </c>
      <c r="F19" s="21" t="s">
        <v>204</v>
      </c>
      <c r="G19" s="21" t="s">
        <v>205</v>
      </c>
      <c r="H19" s="21" t="s">
        <v>206</v>
      </c>
    </row>
    <row r="20" spans="1:8" x14ac:dyDescent="0.2">
      <c r="A20" s="22">
        <v>1123</v>
      </c>
      <c r="B20" s="20" t="s">
        <v>207</v>
      </c>
      <c r="C20" s="24">
        <v>20554585.050000001</v>
      </c>
      <c r="D20" s="24">
        <v>20554585.050000001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208</v>
      </c>
      <c r="C21" s="24">
        <v>6000</v>
      </c>
      <c r="D21" s="24">
        <v>6000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209</v>
      </c>
      <c r="C24" s="24">
        <v>41903.93</v>
      </c>
      <c r="D24" s="24">
        <v>41903.93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212</v>
      </c>
      <c r="C27" s="24">
        <v>5381471.9800000004</v>
      </c>
      <c r="D27" s="24">
        <v>5381471.9800000004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214</v>
      </c>
      <c r="G31" s="21" t="s">
        <v>160</v>
      </c>
      <c r="H31" s="21"/>
    </row>
    <row r="32" spans="1:8" x14ac:dyDescent="0.2">
      <c r="A32" s="22">
        <v>1140</v>
      </c>
      <c r="B32" s="20" t="s">
        <v>215</v>
      </c>
      <c r="C32" s="24">
        <f>SUM(C33:C37)</f>
        <v>0</v>
      </c>
    </row>
    <row r="33" spans="1:8" x14ac:dyDescent="0.2">
      <c r="A33" s="22">
        <v>1141</v>
      </c>
      <c r="B33" s="20" t="s">
        <v>216</v>
      </c>
      <c r="C33" s="24">
        <v>0</v>
      </c>
    </row>
    <row r="34" spans="1:8" x14ac:dyDescent="0.2">
      <c r="A34" s="22">
        <v>1142</v>
      </c>
      <c r="B34" s="20" t="s">
        <v>217</v>
      </c>
      <c r="C34" s="24">
        <v>0</v>
      </c>
    </row>
    <row r="35" spans="1:8" x14ac:dyDescent="0.2">
      <c r="A35" s="22">
        <v>1143</v>
      </c>
      <c r="B35" s="20" t="s">
        <v>218</v>
      </c>
      <c r="C35" s="24">
        <v>0</v>
      </c>
    </row>
    <row r="36" spans="1:8" x14ac:dyDescent="0.2">
      <c r="A36" s="22">
        <v>1144</v>
      </c>
      <c r="B36" s="20" t="s">
        <v>219</v>
      </c>
      <c r="C36" s="24">
        <v>0</v>
      </c>
    </row>
    <row r="37" spans="1:8" x14ac:dyDescent="0.2">
      <c r="A37" s="22">
        <v>1145</v>
      </c>
      <c r="B37" s="20" t="s">
        <v>220</v>
      </c>
      <c r="C37" s="24">
        <v>0</v>
      </c>
    </row>
    <row r="39" spans="1:8" x14ac:dyDescent="0.2">
      <c r="A39" s="19" t="s">
        <v>221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222</v>
      </c>
      <c r="G40" s="21"/>
      <c r="H40" s="21"/>
    </row>
    <row r="41" spans="1:8" x14ac:dyDescent="0.2">
      <c r="A41" s="22">
        <v>1150</v>
      </c>
      <c r="B41" s="20" t="s">
        <v>223</v>
      </c>
      <c r="C41" s="24">
        <f>C42</f>
        <v>0</v>
      </c>
    </row>
    <row r="42" spans="1:8" x14ac:dyDescent="0.2">
      <c r="A42" s="22">
        <v>1151</v>
      </c>
      <c r="B42" s="20" t="s">
        <v>224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206</v>
      </c>
      <c r="F45" s="21"/>
      <c r="G45" s="21"/>
      <c r="H45" s="21"/>
    </row>
    <row r="46" spans="1:8" x14ac:dyDescent="0.2">
      <c r="A46" s="22">
        <v>1213</v>
      </c>
      <c r="B46" s="20" t="s">
        <v>225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226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227</v>
      </c>
      <c r="H53" s="21" t="s">
        <v>165</v>
      </c>
      <c r="I53" s="21" t="s">
        <v>228</v>
      </c>
    </row>
    <row r="54" spans="1:9" x14ac:dyDescent="0.2">
      <c r="A54" s="22">
        <v>1230</v>
      </c>
      <c r="B54" s="20" t="s">
        <v>229</v>
      </c>
      <c r="C54" s="24">
        <f>SUM(C55:C61)</f>
        <v>128494005.31999999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230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231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232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233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234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235</v>
      </c>
      <c r="C60" s="24">
        <v>128494005.31999999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236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237</v>
      </c>
      <c r="C62" s="24">
        <f>SUM(C63:C70)</f>
        <v>26847238.27</v>
      </c>
      <c r="D62" s="24">
        <f t="shared" ref="D62:E62" si="0">SUM(D63:D70)</f>
        <v>0</v>
      </c>
      <c r="E62" s="24">
        <f t="shared" si="0"/>
        <v>14117573.57</v>
      </c>
    </row>
    <row r="63" spans="1:9" x14ac:dyDescent="0.2">
      <c r="A63" s="22">
        <v>1241</v>
      </c>
      <c r="B63" s="20" t="s">
        <v>238</v>
      </c>
      <c r="C63" s="24">
        <v>10094581.1</v>
      </c>
      <c r="D63" s="24">
        <v>0</v>
      </c>
      <c r="E63" s="24">
        <v>6527979.5099999998</v>
      </c>
    </row>
    <row r="64" spans="1:9" x14ac:dyDescent="0.2">
      <c r="A64" s="22">
        <v>1242</v>
      </c>
      <c r="B64" s="20" t="s">
        <v>239</v>
      </c>
      <c r="C64" s="24">
        <v>658263.43000000005</v>
      </c>
      <c r="D64" s="24">
        <v>0</v>
      </c>
      <c r="E64" s="24">
        <v>273876.07</v>
      </c>
    </row>
    <row r="65" spans="1:9" x14ac:dyDescent="0.2">
      <c r="A65" s="22">
        <v>1243</v>
      </c>
      <c r="B65" s="20" t="s">
        <v>240</v>
      </c>
      <c r="C65" s="24">
        <v>4388886.12</v>
      </c>
      <c r="D65" s="24">
        <v>0</v>
      </c>
      <c r="E65" s="24">
        <v>1672504.13</v>
      </c>
    </row>
    <row r="66" spans="1:9" x14ac:dyDescent="0.2">
      <c r="A66" s="22">
        <v>1244</v>
      </c>
      <c r="B66" s="20" t="s">
        <v>241</v>
      </c>
      <c r="C66" s="24">
        <v>5269552.34</v>
      </c>
      <c r="D66" s="24">
        <v>0</v>
      </c>
      <c r="E66" s="24">
        <v>4199140.79</v>
      </c>
    </row>
    <row r="67" spans="1:9" x14ac:dyDescent="0.2">
      <c r="A67" s="22">
        <v>1245</v>
      </c>
      <c r="B67" s="20" t="s">
        <v>242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243</v>
      </c>
      <c r="C68" s="24">
        <v>6325555.2800000003</v>
      </c>
      <c r="D68" s="24">
        <v>0</v>
      </c>
      <c r="E68" s="24">
        <v>1444073.07</v>
      </c>
    </row>
    <row r="69" spans="1:9" x14ac:dyDescent="0.2">
      <c r="A69" s="22">
        <v>1247</v>
      </c>
      <c r="B69" s="20" t="s">
        <v>244</v>
      </c>
      <c r="C69" s="24">
        <v>110400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245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246</v>
      </c>
      <c r="F73" s="21" t="s">
        <v>156</v>
      </c>
      <c r="G73" s="21" t="s">
        <v>227</v>
      </c>
      <c r="H73" s="21" t="s">
        <v>165</v>
      </c>
      <c r="I73" s="21" t="s">
        <v>228</v>
      </c>
    </row>
    <row r="74" spans="1:9" x14ac:dyDescent="0.2">
      <c r="A74" s="22">
        <v>1250</v>
      </c>
      <c r="B74" s="20" t="s">
        <v>247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248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249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250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251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252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253</v>
      </c>
      <c r="C80" s="24">
        <f>SUM(C81:C86)</f>
        <v>0.04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254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255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256</v>
      </c>
      <c r="C83" s="24">
        <v>0.04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257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258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259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260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261</v>
      </c>
      <c r="C90" s="24">
        <f>SUM(C91:C92)</f>
        <v>0</v>
      </c>
    </row>
    <row r="91" spans="1:8" x14ac:dyDescent="0.2">
      <c r="A91" s="22">
        <v>1161</v>
      </c>
      <c r="B91" s="20" t="s">
        <v>262</v>
      </c>
      <c r="C91" s="24">
        <v>0</v>
      </c>
    </row>
    <row r="92" spans="1:8" x14ac:dyDescent="0.2">
      <c r="A92" s="22">
        <v>1162</v>
      </c>
      <c r="B92" s="20" t="s">
        <v>263</v>
      </c>
      <c r="C92" s="24">
        <v>0</v>
      </c>
    </row>
    <row r="94" spans="1:8" x14ac:dyDescent="0.2">
      <c r="A94" s="19" t="s">
        <v>585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206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593</v>
      </c>
      <c r="C96" s="24">
        <f>SUM(C97:C100)</f>
        <v>0</v>
      </c>
    </row>
    <row r="97" spans="1:8" x14ac:dyDescent="0.2">
      <c r="A97" s="22">
        <v>1191</v>
      </c>
      <c r="B97" s="20" t="s">
        <v>586</v>
      </c>
      <c r="C97" s="24">
        <v>0</v>
      </c>
    </row>
    <row r="98" spans="1:8" x14ac:dyDescent="0.2">
      <c r="A98" s="22">
        <v>1192</v>
      </c>
      <c r="B98" s="20" t="s">
        <v>587</v>
      </c>
      <c r="C98" s="24">
        <v>0</v>
      </c>
    </row>
    <row r="99" spans="1:8" x14ac:dyDescent="0.2">
      <c r="A99" s="22">
        <v>1193</v>
      </c>
      <c r="B99" s="20" t="s">
        <v>588</v>
      </c>
      <c r="C99" s="24">
        <v>0</v>
      </c>
    </row>
    <row r="100" spans="1:8" x14ac:dyDescent="0.2">
      <c r="A100" s="22">
        <v>1194</v>
      </c>
      <c r="B100" s="20" t="s">
        <v>589</v>
      </c>
      <c r="C100" s="24">
        <v>0</v>
      </c>
    </row>
    <row r="101" spans="1:8" x14ac:dyDescent="0.2">
      <c r="A101" s="19" t="s">
        <v>637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206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264</v>
      </c>
      <c r="C103" s="24">
        <f>SUM(C104:C106)</f>
        <v>0</v>
      </c>
    </row>
    <row r="104" spans="1:8" x14ac:dyDescent="0.2">
      <c r="A104" s="22">
        <v>1291</v>
      </c>
      <c r="B104" s="20" t="s">
        <v>265</v>
      </c>
      <c r="C104" s="24">
        <v>0</v>
      </c>
    </row>
    <row r="105" spans="1:8" x14ac:dyDescent="0.2">
      <c r="A105" s="22">
        <v>1292</v>
      </c>
      <c r="B105" s="20" t="s">
        <v>266</v>
      </c>
      <c r="C105" s="24">
        <v>0</v>
      </c>
    </row>
    <row r="106" spans="1:8" x14ac:dyDescent="0.2">
      <c r="A106" s="22">
        <v>1293</v>
      </c>
      <c r="B106" s="20" t="s">
        <v>267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202</v>
      </c>
      <c r="E109" s="21" t="s">
        <v>203</v>
      </c>
      <c r="F109" s="21" t="s">
        <v>204</v>
      </c>
      <c r="G109" s="21" t="s">
        <v>268</v>
      </c>
      <c r="H109" s="21" t="s">
        <v>269</v>
      </c>
    </row>
    <row r="110" spans="1:8" x14ac:dyDescent="0.2">
      <c r="A110" s="22">
        <v>2110</v>
      </c>
      <c r="B110" s="20" t="s">
        <v>270</v>
      </c>
      <c r="C110" s="24">
        <f>SUM(C111:C119)</f>
        <v>2345861.34</v>
      </c>
      <c r="D110" s="24">
        <f>SUM(D111:D119)</f>
        <v>2345861.34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271</v>
      </c>
      <c r="C111" s="24">
        <v>1359.54</v>
      </c>
      <c r="D111" s="24">
        <f>C111</f>
        <v>1359.54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272</v>
      </c>
      <c r="C112" s="24">
        <v>-466844.06</v>
      </c>
      <c r="D112" s="24">
        <f t="shared" ref="D112:D119" si="1">C112</f>
        <v>-466844.06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273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274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275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276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277</v>
      </c>
      <c r="C117" s="24">
        <v>412447.26</v>
      </c>
      <c r="D117" s="24">
        <f t="shared" si="1"/>
        <v>412447.26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278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279</v>
      </c>
      <c r="C119" s="24">
        <v>2398898.6</v>
      </c>
      <c r="D119" s="24">
        <f t="shared" si="1"/>
        <v>2398898.6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280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281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282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283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206</v>
      </c>
      <c r="F126" s="21"/>
      <c r="G126" s="21"/>
      <c r="H126" s="21"/>
    </row>
    <row r="127" spans="1:8" x14ac:dyDescent="0.2">
      <c r="A127" s="22">
        <v>2160</v>
      </c>
      <c r="B127" s="20" t="s">
        <v>284</v>
      </c>
      <c r="C127" s="24">
        <f>SUM(C128:C133)</f>
        <v>0</v>
      </c>
    </row>
    <row r="128" spans="1:8" x14ac:dyDescent="0.2">
      <c r="A128" s="22">
        <v>2161</v>
      </c>
      <c r="B128" s="20" t="s">
        <v>285</v>
      </c>
      <c r="C128" s="24">
        <v>0</v>
      </c>
    </row>
    <row r="129" spans="1:8" x14ac:dyDescent="0.2">
      <c r="A129" s="22">
        <v>2162</v>
      </c>
      <c r="B129" s="20" t="s">
        <v>286</v>
      </c>
      <c r="C129" s="24">
        <v>0</v>
      </c>
    </row>
    <row r="130" spans="1:8" x14ac:dyDescent="0.2">
      <c r="A130" s="22">
        <v>2163</v>
      </c>
      <c r="B130" s="20" t="s">
        <v>287</v>
      </c>
      <c r="C130" s="24">
        <v>0</v>
      </c>
    </row>
    <row r="131" spans="1:8" x14ac:dyDescent="0.2">
      <c r="A131" s="22">
        <v>2164</v>
      </c>
      <c r="B131" s="20" t="s">
        <v>288</v>
      </c>
      <c r="C131" s="24">
        <v>0</v>
      </c>
    </row>
    <row r="132" spans="1:8" x14ac:dyDescent="0.2">
      <c r="A132" s="22">
        <v>2165</v>
      </c>
      <c r="B132" s="20" t="s">
        <v>289</v>
      </c>
      <c r="C132" s="24">
        <v>0</v>
      </c>
    </row>
    <row r="133" spans="1:8" x14ac:dyDescent="0.2">
      <c r="A133" s="22">
        <v>2166</v>
      </c>
      <c r="B133" s="20" t="s">
        <v>290</v>
      </c>
      <c r="C133" s="24">
        <v>0</v>
      </c>
    </row>
    <row r="134" spans="1:8" x14ac:dyDescent="0.2">
      <c r="A134" s="22">
        <v>2250</v>
      </c>
      <c r="B134" s="20" t="s">
        <v>291</v>
      </c>
      <c r="C134" s="24">
        <f>SUM(C135:C140)</f>
        <v>0</v>
      </c>
    </row>
    <row r="135" spans="1:8" x14ac:dyDescent="0.2">
      <c r="A135" s="22">
        <v>2251</v>
      </c>
      <c r="B135" s="20" t="s">
        <v>292</v>
      </c>
      <c r="C135" s="24">
        <v>0</v>
      </c>
    </row>
    <row r="136" spans="1:8" x14ac:dyDescent="0.2">
      <c r="A136" s="22">
        <v>2252</v>
      </c>
      <c r="B136" s="20" t="s">
        <v>293</v>
      </c>
      <c r="C136" s="24">
        <v>0</v>
      </c>
    </row>
    <row r="137" spans="1:8" x14ac:dyDescent="0.2">
      <c r="A137" s="22">
        <v>2253</v>
      </c>
      <c r="B137" s="20" t="s">
        <v>294</v>
      </c>
      <c r="C137" s="24">
        <v>0</v>
      </c>
    </row>
    <row r="138" spans="1:8" x14ac:dyDescent="0.2">
      <c r="A138" s="22">
        <v>2254</v>
      </c>
      <c r="B138" s="20" t="s">
        <v>295</v>
      </c>
      <c r="C138" s="24">
        <v>0</v>
      </c>
    </row>
    <row r="139" spans="1:8" x14ac:dyDescent="0.2">
      <c r="A139" s="22">
        <v>2255</v>
      </c>
      <c r="B139" s="20" t="s">
        <v>296</v>
      </c>
      <c r="C139" s="24">
        <v>0</v>
      </c>
    </row>
    <row r="140" spans="1:8" x14ac:dyDescent="0.2">
      <c r="A140" s="22">
        <v>2256</v>
      </c>
      <c r="B140" s="20" t="s">
        <v>297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206</v>
      </c>
      <c r="F143" s="23"/>
      <c r="G143" s="23"/>
      <c r="H143" s="23"/>
    </row>
    <row r="144" spans="1:8" x14ac:dyDescent="0.2">
      <c r="A144" s="22">
        <v>2159</v>
      </c>
      <c r="B144" s="20" t="s">
        <v>298</v>
      </c>
      <c r="C144" s="24">
        <v>0</v>
      </c>
    </row>
    <row r="145" spans="1:3" x14ac:dyDescent="0.2">
      <c r="A145" s="22">
        <v>2199</v>
      </c>
      <c r="B145" s="20" t="s">
        <v>299</v>
      </c>
      <c r="C145" s="24">
        <v>501.29</v>
      </c>
    </row>
    <row r="146" spans="1:3" x14ac:dyDescent="0.2">
      <c r="A146" s="22">
        <v>2240</v>
      </c>
      <c r="B146" s="20" t="s">
        <v>300</v>
      </c>
      <c r="C146" s="24">
        <f>SUM(C147:C149)</f>
        <v>0</v>
      </c>
    </row>
    <row r="147" spans="1:3" x14ac:dyDescent="0.2">
      <c r="A147" s="22">
        <v>2241</v>
      </c>
      <c r="B147" s="20" t="s">
        <v>301</v>
      </c>
      <c r="C147" s="24">
        <v>0</v>
      </c>
    </row>
    <row r="148" spans="1:3" x14ac:dyDescent="0.2">
      <c r="A148" s="22">
        <v>2242</v>
      </c>
      <c r="B148" s="20" t="s">
        <v>302</v>
      </c>
      <c r="C148" s="24">
        <v>0</v>
      </c>
    </row>
    <row r="149" spans="1:3" x14ac:dyDescent="0.2">
      <c r="A149" s="22">
        <v>2249</v>
      </c>
      <c r="B149" s="20" t="s">
        <v>303</v>
      </c>
      <c r="C149" s="24">
        <v>0</v>
      </c>
    </row>
    <row r="151" spans="1:3" x14ac:dyDescent="0.2">
      <c r="B151" s="20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8" t="s">
        <v>190</v>
      </c>
      <c r="B2" s="99" t="s">
        <v>50</v>
      </c>
    </row>
    <row r="3" spans="1:2" x14ac:dyDescent="0.2">
      <c r="A3" s="100"/>
      <c r="B3" s="101"/>
    </row>
    <row r="4" spans="1:2" ht="15" customHeight="1" x14ac:dyDescent="0.2">
      <c r="A4" s="102" t="s">
        <v>1</v>
      </c>
      <c r="B4" s="103" t="s">
        <v>78</v>
      </c>
    </row>
    <row r="5" spans="1:2" ht="15" customHeight="1" x14ac:dyDescent="0.2">
      <c r="A5" s="104"/>
      <c r="B5" s="103" t="s">
        <v>51</v>
      </c>
    </row>
    <row r="6" spans="1:2" ht="15" customHeight="1" x14ac:dyDescent="0.2">
      <c r="A6" s="104"/>
      <c r="B6" s="105" t="s">
        <v>149</v>
      </c>
    </row>
    <row r="7" spans="1:2" ht="15" customHeight="1" x14ac:dyDescent="0.2">
      <c r="A7" s="104"/>
      <c r="B7" s="103" t="s">
        <v>52</v>
      </c>
    </row>
    <row r="8" spans="1:2" x14ac:dyDescent="0.2">
      <c r="A8" s="104"/>
    </row>
    <row r="9" spans="1:2" ht="15" customHeight="1" x14ac:dyDescent="0.2">
      <c r="A9" s="102" t="s">
        <v>3</v>
      </c>
      <c r="B9" s="103" t="s">
        <v>594</v>
      </c>
    </row>
    <row r="10" spans="1:2" ht="15" customHeight="1" x14ac:dyDescent="0.2">
      <c r="A10" s="104"/>
      <c r="B10" s="103" t="s">
        <v>595</v>
      </c>
    </row>
    <row r="11" spans="1:2" ht="15" customHeight="1" x14ac:dyDescent="0.2">
      <c r="A11" s="104"/>
      <c r="B11" s="103" t="s">
        <v>127</v>
      </c>
    </row>
    <row r="12" spans="1:2" ht="15" customHeight="1" x14ac:dyDescent="0.2">
      <c r="A12" s="104"/>
      <c r="B12" s="103" t="s">
        <v>126</v>
      </c>
    </row>
    <row r="13" spans="1:2" ht="15" customHeight="1" x14ac:dyDescent="0.2">
      <c r="A13" s="104"/>
      <c r="B13" s="103" t="s">
        <v>128</v>
      </c>
    </row>
    <row r="14" spans="1:2" x14ac:dyDescent="0.2">
      <c r="A14" s="104"/>
    </row>
    <row r="15" spans="1:2" ht="15" customHeight="1" x14ac:dyDescent="0.2">
      <c r="A15" s="102" t="s">
        <v>5</v>
      </c>
      <c r="B15" s="106" t="s">
        <v>53</v>
      </c>
    </row>
    <row r="16" spans="1:2" ht="15" customHeight="1" x14ac:dyDescent="0.2">
      <c r="A16" s="104"/>
      <c r="B16" s="106" t="s">
        <v>54</v>
      </c>
    </row>
    <row r="17" spans="1:2" ht="15" customHeight="1" x14ac:dyDescent="0.2">
      <c r="A17" s="104"/>
      <c r="B17" s="106" t="s">
        <v>55</v>
      </c>
    </row>
    <row r="18" spans="1:2" ht="15" customHeight="1" x14ac:dyDescent="0.2">
      <c r="A18" s="104"/>
      <c r="B18" s="103" t="s">
        <v>56</v>
      </c>
    </row>
    <row r="19" spans="1:2" ht="15" customHeight="1" x14ac:dyDescent="0.2">
      <c r="A19" s="104"/>
      <c r="B19" s="107" t="s">
        <v>137</v>
      </c>
    </row>
    <row r="20" spans="1:2" x14ac:dyDescent="0.2">
      <c r="A20" s="104"/>
    </row>
    <row r="21" spans="1:2" ht="15" customHeight="1" x14ac:dyDescent="0.2">
      <c r="A21" s="102" t="s">
        <v>133</v>
      </c>
      <c r="B21" s="1" t="s">
        <v>188</v>
      </c>
    </row>
    <row r="22" spans="1:2" ht="15" customHeight="1" x14ac:dyDescent="0.2">
      <c r="A22" s="104"/>
      <c r="B22" s="108" t="s">
        <v>189</v>
      </c>
    </row>
    <row r="23" spans="1:2" x14ac:dyDescent="0.2">
      <c r="A23" s="104"/>
    </row>
    <row r="24" spans="1:2" ht="15" customHeight="1" x14ac:dyDescent="0.2">
      <c r="A24" s="102" t="s">
        <v>7</v>
      </c>
      <c r="B24" s="107" t="s">
        <v>57</v>
      </c>
    </row>
    <row r="25" spans="1:2" ht="15" customHeight="1" x14ac:dyDescent="0.2">
      <c r="A25" s="104"/>
      <c r="B25" s="107" t="s">
        <v>129</v>
      </c>
    </row>
    <row r="26" spans="1:2" ht="15" customHeight="1" x14ac:dyDescent="0.2">
      <c r="A26" s="104"/>
      <c r="B26" s="107" t="s">
        <v>130</v>
      </c>
    </row>
    <row r="27" spans="1:2" x14ac:dyDescent="0.2">
      <c r="A27" s="104"/>
    </row>
    <row r="28" spans="1:2" ht="15" customHeight="1" x14ac:dyDescent="0.2">
      <c r="A28" s="102" t="s">
        <v>8</v>
      </c>
      <c r="B28" s="107" t="s">
        <v>58</v>
      </c>
    </row>
    <row r="29" spans="1:2" ht="15" customHeight="1" x14ac:dyDescent="0.2">
      <c r="A29" s="104"/>
      <c r="B29" s="107" t="s">
        <v>136</v>
      </c>
    </row>
    <row r="30" spans="1:2" ht="15" customHeight="1" x14ac:dyDescent="0.2">
      <c r="A30" s="104"/>
      <c r="B30" s="107" t="s">
        <v>59</v>
      </c>
    </row>
    <row r="31" spans="1:2" ht="15" customHeight="1" x14ac:dyDescent="0.2">
      <c r="A31" s="104"/>
      <c r="B31" s="109" t="s">
        <v>60</v>
      </c>
    </row>
    <row r="32" spans="1:2" x14ac:dyDescent="0.2">
      <c r="A32" s="104"/>
    </row>
    <row r="33" spans="1:2" ht="15" customHeight="1" x14ac:dyDescent="0.2">
      <c r="A33" s="102" t="s">
        <v>9</v>
      </c>
      <c r="B33" s="107" t="s">
        <v>61</v>
      </c>
    </row>
    <row r="34" spans="1:2" ht="15" customHeight="1" x14ac:dyDescent="0.2">
      <c r="A34" s="104"/>
      <c r="B34" s="107" t="s">
        <v>62</v>
      </c>
    </row>
    <row r="35" spans="1:2" x14ac:dyDescent="0.2">
      <c r="A35" s="104"/>
    </row>
    <row r="36" spans="1:2" ht="15" customHeight="1" x14ac:dyDescent="0.2">
      <c r="A36" s="102" t="s">
        <v>11</v>
      </c>
      <c r="B36" s="103" t="s">
        <v>131</v>
      </c>
    </row>
    <row r="37" spans="1:2" ht="15" customHeight="1" x14ac:dyDescent="0.2">
      <c r="A37" s="104"/>
      <c r="B37" s="103" t="s">
        <v>138</v>
      </c>
    </row>
    <row r="38" spans="1:2" ht="15" customHeight="1" x14ac:dyDescent="0.2">
      <c r="A38" s="104"/>
      <c r="B38" s="110" t="s">
        <v>191</v>
      </c>
    </row>
    <row r="39" spans="1:2" ht="15" customHeight="1" x14ac:dyDescent="0.2">
      <c r="A39" s="104"/>
      <c r="B39" s="103" t="s">
        <v>192</v>
      </c>
    </row>
    <row r="40" spans="1:2" ht="15" customHeight="1" x14ac:dyDescent="0.2">
      <c r="A40" s="104"/>
      <c r="B40" s="103" t="s">
        <v>134</v>
      </c>
    </row>
    <row r="41" spans="1:2" ht="15" customHeight="1" x14ac:dyDescent="0.2">
      <c r="A41" s="104"/>
      <c r="B41" s="103" t="s">
        <v>135</v>
      </c>
    </row>
    <row r="42" spans="1:2" x14ac:dyDescent="0.2">
      <c r="A42" s="104"/>
    </row>
    <row r="43" spans="1:2" ht="15" customHeight="1" x14ac:dyDescent="0.2">
      <c r="A43" s="102" t="s">
        <v>13</v>
      </c>
      <c r="B43" s="103" t="s">
        <v>139</v>
      </c>
    </row>
    <row r="44" spans="1:2" ht="15" customHeight="1" x14ac:dyDescent="0.2">
      <c r="A44" s="104"/>
      <c r="B44" s="103" t="s">
        <v>142</v>
      </c>
    </row>
    <row r="45" spans="1:2" ht="15" customHeight="1" x14ac:dyDescent="0.2">
      <c r="A45" s="104"/>
      <c r="B45" s="110" t="s">
        <v>193</v>
      </c>
    </row>
    <row r="46" spans="1:2" ht="15" customHeight="1" x14ac:dyDescent="0.2">
      <c r="A46" s="104"/>
      <c r="B46" s="103" t="s">
        <v>194</v>
      </c>
    </row>
    <row r="47" spans="1:2" ht="15" customHeight="1" x14ac:dyDescent="0.2">
      <c r="A47" s="104"/>
      <c r="B47" s="103" t="s">
        <v>141</v>
      </c>
    </row>
    <row r="48" spans="1:2" ht="15" customHeight="1" x14ac:dyDescent="0.2">
      <c r="A48" s="104"/>
      <c r="B48" s="103" t="s">
        <v>140</v>
      </c>
    </row>
    <row r="49" spans="1:2" x14ac:dyDescent="0.2">
      <c r="A49" s="104"/>
    </row>
    <row r="50" spans="1:2" ht="25.5" customHeight="1" x14ac:dyDescent="0.2">
      <c r="A50" s="102" t="s">
        <v>15</v>
      </c>
      <c r="B50" s="105" t="s">
        <v>170</v>
      </c>
    </row>
    <row r="51" spans="1:2" x14ac:dyDescent="0.2">
      <c r="A51" s="104"/>
    </row>
    <row r="52" spans="1:2" ht="15" customHeight="1" x14ac:dyDescent="0.2">
      <c r="A52" s="102" t="s">
        <v>17</v>
      </c>
      <c r="B52" s="103" t="s">
        <v>63</v>
      </c>
    </row>
    <row r="53" spans="1:2" x14ac:dyDescent="0.2">
      <c r="A53" s="104"/>
    </row>
    <row r="54" spans="1:2" ht="15" customHeight="1" x14ac:dyDescent="0.2">
      <c r="A54" s="102" t="s">
        <v>18</v>
      </c>
      <c r="B54" s="106" t="s">
        <v>64</v>
      </c>
    </row>
    <row r="55" spans="1:2" ht="15" customHeight="1" x14ac:dyDescent="0.2">
      <c r="A55" s="104"/>
      <c r="B55" s="106" t="s">
        <v>65</v>
      </c>
    </row>
    <row r="56" spans="1:2" ht="15" customHeight="1" x14ac:dyDescent="0.2">
      <c r="A56" s="104"/>
      <c r="B56" s="106" t="s">
        <v>66</v>
      </c>
    </row>
    <row r="57" spans="1:2" ht="15" customHeight="1" x14ac:dyDescent="0.2">
      <c r="A57" s="104"/>
      <c r="B57" s="106" t="s">
        <v>67</v>
      </c>
    </row>
    <row r="58" spans="1:2" ht="15" customHeight="1" x14ac:dyDescent="0.2">
      <c r="A58" s="104"/>
      <c r="B58" s="106" t="s">
        <v>68</v>
      </c>
    </row>
    <row r="59" spans="1:2" x14ac:dyDescent="0.2">
      <c r="A59" s="104"/>
    </row>
    <row r="60" spans="1:2" ht="15" customHeight="1" x14ac:dyDescent="0.2">
      <c r="A60" s="102" t="s">
        <v>20</v>
      </c>
      <c r="B60" s="107" t="s">
        <v>69</v>
      </c>
    </row>
    <row r="61" spans="1:2" x14ac:dyDescent="0.2">
      <c r="A61" s="104"/>
      <c r="B61" s="107"/>
    </row>
    <row r="62" spans="1:2" ht="15" customHeight="1" x14ac:dyDescent="0.2">
      <c r="A62" s="102" t="s">
        <v>21</v>
      </c>
      <c r="B62" s="103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41" t="s">
        <v>661</v>
      </c>
      <c r="B1" s="141"/>
      <c r="C1" s="141"/>
      <c r="D1" s="14" t="s">
        <v>616</v>
      </c>
      <c r="E1" s="25">
        <v>2022</v>
      </c>
    </row>
    <row r="2" spans="1:5" s="16" customFormat="1" ht="18.95" customHeight="1" x14ac:dyDescent="0.25">
      <c r="A2" s="141" t="s">
        <v>621</v>
      </c>
      <c r="B2" s="141"/>
      <c r="C2" s="141"/>
      <c r="D2" s="14" t="s">
        <v>617</v>
      </c>
      <c r="E2" s="25" t="s">
        <v>619</v>
      </c>
    </row>
    <row r="3" spans="1:5" s="16" customFormat="1" ht="18.95" customHeight="1" x14ac:dyDescent="0.25">
      <c r="A3" s="141" t="s">
        <v>662</v>
      </c>
      <c r="B3" s="141"/>
      <c r="C3" s="141"/>
      <c r="D3" s="14" t="s">
        <v>618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574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304</v>
      </c>
      <c r="E7" s="46"/>
    </row>
    <row r="8" spans="1:5" x14ac:dyDescent="0.2">
      <c r="A8" s="48">
        <v>4100</v>
      </c>
      <c r="B8" s="49" t="s">
        <v>305</v>
      </c>
      <c r="C8" s="52">
        <f>SUM(C9+C19+C25+C28+C34+C37+C46)</f>
        <v>3752504</v>
      </c>
      <c r="D8" s="95"/>
      <c r="E8" s="47"/>
    </row>
    <row r="9" spans="1:5" x14ac:dyDescent="0.2">
      <c r="A9" s="48">
        <v>4110</v>
      </c>
      <c r="B9" s="49" t="s">
        <v>306</v>
      </c>
      <c r="C9" s="52">
        <f>SUM(C10:C18)</f>
        <v>0</v>
      </c>
      <c r="D9" s="95"/>
      <c r="E9" s="47"/>
    </row>
    <row r="10" spans="1:5" x14ac:dyDescent="0.2">
      <c r="A10" s="48">
        <v>4111</v>
      </c>
      <c r="B10" s="49" t="s">
        <v>307</v>
      </c>
      <c r="C10" s="52">
        <v>0</v>
      </c>
      <c r="D10" s="95"/>
      <c r="E10" s="47"/>
    </row>
    <row r="11" spans="1:5" x14ac:dyDescent="0.2">
      <c r="A11" s="48">
        <v>4112</v>
      </c>
      <c r="B11" s="49" t="s">
        <v>308</v>
      </c>
      <c r="C11" s="52">
        <v>0</v>
      </c>
      <c r="D11" s="95"/>
      <c r="E11" s="47"/>
    </row>
    <row r="12" spans="1:5" x14ac:dyDescent="0.2">
      <c r="A12" s="48">
        <v>4113</v>
      </c>
      <c r="B12" s="49" t="s">
        <v>309</v>
      </c>
      <c r="C12" s="52">
        <v>0</v>
      </c>
      <c r="D12" s="95"/>
      <c r="E12" s="47"/>
    </row>
    <row r="13" spans="1:5" x14ac:dyDescent="0.2">
      <c r="A13" s="48">
        <v>4114</v>
      </c>
      <c r="B13" s="49" t="s">
        <v>310</v>
      </c>
      <c r="C13" s="52">
        <v>0</v>
      </c>
      <c r="D13" s="95"/>
      <c r="E13" s="47"/>
    </row>
    <row r="14" spans="1:5" x14ac:dyDescent="0.2">
      <c r="A14" s="48">
        <v>4115</v>
      </c>
      <c r="B14" s="49" t="s">
        <v>311</v>
      </c>
      <c r="C14" s="52">
        <v>0</v>
      </c>
      <c r="D14" s="95"/>
      <c r="E14" s="47"/>
    </row>
    <row r="15" spans="1:5" x14ac:dyDescent="0.2">
      <c r="A15" s="48">
        <v>4116</v>
      </c>
      <c r="B15" s="49" t="s">
        <v>312</v>
      </c>
      <c r="C15" s="52">
        <v>0</v>
      </c>
      <c r="D15" s="95"/>
      <c r="E15" s="47"/>
    </row>
    <row r="16" spans="1:5" x14ac:dyDescent="0.2">
      <c r="A16" s="48">
        <v>4117</v>
      </c>
      <c r="B16" s="49" t="s">
        <v>313</v>
      </c>
      <c r="C16" s="52">
        <v>0</v>
      </c>
      <c r="D16" s="95"/>
      <c r="E16" s="47"/>
    </row>
    <row r="17" spans="1:5" ht="22.5" x14ac:dyDescent="0.2">
      <c r="A17" s="48">
        <v>4118</v>
      </c>
      <c r="B17" s="50" t="s">
        <v>493</v>
      </c>
      <c r="C17" s="52">
        <v>0</v>
      </c>
      <c r="D17" s="95"/>
      <c r="E17" s="47"/>
    </row>
    <row r="18" spans="1:5" x14ac:dyDescent="0.2">
      <c r="A18" s="48">
        <v>4119</v>
      </c>
      <c r="B18" s="49" t="s">
        <v>314</v>
      </c>
      <c r="C18" s="52">
        <v>0</v>
      </c>
      <c r="D18" s="95"/>
      <c r="E18" s="47"/>
    </row>
    <row r="19" spans="1:5" x14ac:dyDescent="0.2">
      <c r="A19" s="48">
        <v>4120</v>
      </c>
      <c r="B19" s="49" t="s">
        <v>315</v>
      </c>
      <c r="C19" s="52">
        <f>SUM(C20:C24)</f>
        <v>0</v>
      </c>
      <c r="D19" s="95"/>
      <c r="E19" s="47"/>
    </row>
    <row r="20" spans="1:5" x14ac:dyDescent="0.2">
      <c r="A20" s="48">
        <v>4121</v>
      </c>
      <c r="B20" s="49" t="s">
        <v>316</v>
      </c>
      <c r="C20" s="52">
        <v>0</v>
      </c>
      <c r="D20" s="95"/>
      <c r="E20" s="47"/>
    </row>
    <row r="21" spans="1:5" x14ac:dyDescent="0.2">
      <c r="A21" s="48">
        <v>4122</v>
      </c>
      <c r="B21" s="49" t="s">
        <v>494</v>
      </c>
      <c r="C21" s="52">
        <v>0</v>
      </c>
      <c r="D21" s="95"/>
      <c r="E21" s="47"/>
    </row>
    <row r="22" spans="1:5" x14ac:dyDescent="0.2">
      <c r="A22" s="48">
        <v>4123</v>
      </c>
      <c r="B22" s="49" t="s">
        <v>317</v>
      </c>
      <c r="C22" s="52">
        <v>0</v>
      </c>
      <c r="D22" s="95"/>
      <c r="E22" s="47"/>
    </row>
    <row r="23" spans="1:5" x14ac:dyDescent="0.2">
      <c r="A23" s="48">
        <v>4124</v>
      </c>
      <c r="B23" s="49" t="s">
        <v>318</v>
      </c>
      <c r="C23" s="52">
        <v>0</v>
      </c>
      <c r="D23" s="95"/>
      <c r="E23" s="47"/>
    </row>
    <row r="24" spans="1:5" x14ac:dyDescent="0.2">
      <c r="A24" s="48">
        <v>4129</v>
      </c>
      <c r="B24" s="49" t="s">
        <v>319</v>
      </c>
      <c r="C24" s="52">
        <v>0</v>
      </c>
      <c r="D24" s="95"/>
      <c r="E24" s="47"/>
    </row>
    <row r="25" spans="1:5" x14ac:dyDescent="0.2">
      <c r="A25" s="48">
        <v>4130</v>
      </c>
      <c r="B25" s="49" t="s">
        <v>320</v>
      </c>
      <c r="C25" s="52">
        <f>SUM(C26:C27)</f>
        <v>0</v>
      </c>
      <c r="D25" s="95"/>
      <c r="E25" s="47"/>
    </row>
    <row r="26" spans="1:5" x14ac:dyDescent="0.2">
      <c r="A26" s="48">
        <v>4131</v>
      </c>
      <c r="B26" s="49" t="s">
        <v>321</v>
      </c>
      <c r="C26" s="52">
        <v>0</v>
      </c>
      <c r="D26" s="95"/>
      <c r="E26" s="47"/>
    </row>
    <row r="27" spans="1:5" ht="22.5" x14ac:dyDescent="0.2">
      <c r="A27" s="48">
        <v>4132</v>
      </c>
      <c r="B27" s="50" t="s">
        <v>495</v>
      </c>
      <c r="C27" s="52">
        <v>0</v>
      </c>
      <c r="D27" s="95"/>
      <c r="E27" s="47"/>
    </row>
    <row r="28" spans="1:5" x14ac:dyDescent="0.2">
      <c r="A28" s="48">
        <v>4140</v>
      </c>
      <c r="B28" s="49" t="s">
        <v>322</v>
      </c>
      <c r="C28" s="52">
        <f>SUM(C29:C33)</f>
        <v>0</v>
      </c>
      <c r="D28" s="95"/>
      <c r="E28" s="47"/>
    </row>
    <row r="29" spans="1:5" x14ac:dyDescent="0.2">
      <c r="A29" s="48">
        <v>4141</v>
      </c>
      <c r="B29" s="49" t="s">
        <v>323</v>
      </c>
      <c r="C29" s="52">
        <v>0</v>
      </c>
      <c r="D29" s="95"/>
      <c r="E29" s="47"/>
    </row>
    <row r="30" spans="1:5" x14ac:dyDescent="0.2">
      <c r="A30" s="48">
        <v>4143</v>
      </c>
      <c r="B30" s="49" t="s">
        <v>324</v>
      </c>
      <c r="C30" s="52">
        <v>0</v>
      </c>
      <c r="D30" s="95"/>
      <c r="E30" s="47"/>
    </row>
    <row r="31" spans="1:5" x14ac:dyDescent="0.2">
      <c r="A31" s="48">
        <v>4144</v>
      </c>
      <c r="B31" s="49" t="s">
        <v>325</v>
      </c>
      <c r="C31" s="52">
        <v>0</v>
      </c>
      <c r="D31" s="95"/>
      <c r="E31" s="47"/>
    </row>
    <row r="32" spans="1:5" ht="22.5" x14ac:dyDescent="0.2">
      <c r="A32" s="48">
        <v>4145</v>
      </c>
      <c r="B32" s="50" t="s">
        <v>496</v>
      </c>
      <c r="C32" s="52">
        <v>0</v>
      </c>
      <c r="D32" s="95"/>
      <c r="E32" s="47"/>
    </row>
    <row r="33" spans="1:5" x14ac:dyDescent="0.2">
      <c r="A33" s="48">
        <v>4149</v>
      </c>
      <c r="B33" s="49" t="s">
        <v>326</v>
      </c>
      <c r="C33" s="52">
        <v>0</v>
      </c>
      <c r="D33" s="95"/>
      <c r="E33" s="47"/>
    </row>
    <row r="34" spans="1:5" x14ac:dyDescent="0.2">
      <c r="A34" s="48">
        <v>4150</v>
      </c>
      <c r="B34" s="49" t="s">
        <v>497</v>
      </c>
      <c r="C34" s="52">
        <f>SUM(C35:C36)</f>
        <v>0</v>
      </c>
      <c r="D34" s="95"/>
      <c r="E34" s="47"/>
    </row>
    <row r="35" spans="1:5" x14ac:dyDescent="0.2">
      <c r="A35" s="48">
        <v>4151</v>
      </c>
      <c r="B35" s="49" t="s">
        <v>497</v>
      </c>
      <c r="C35" s="52">
        <v>0</v>
      </c>
      <c r="D35" s="95"/>
      <c r="E35" s="47"/>
    </row>
    <row r="36" spans="1:5" ht="22.5" x14ac:dyDescent="0.2">
      <c r="A36" s="48">
        <v>4154</v>
      </c>
      <c r="B36" s="50" t="s">
        <v>498</v>
      </c>
      <c r="C36" s="52">
        <v>0</v>
      </c>
      <c r="D36" s="95"/>
      <c r="E36" s="47"/>
    </row>
    <row r="37" spans="1:5" x14ac:dyDescent="0.2">
      <c r="A37" s="48">
        <v>4160</v>
      </c>
      <c r="B37" s="49" t="s">
        <v>499</v>
      </c>
      <c r="C37" s="52">
        <f>SUM(C38:C45)</f>
        <v>0</v>
      </c>
      <c r="D37" s="95"/>
      <c r="E37" s="47"/>
    </row>
    <row r="38" spans="1:5" x14ac:dyDescent="0.2">
      <c r="A38" s="48">
        <v>4161</v>
      </c>
      <c r="B38" s="49" t="s">
        <v>327</v>
      </c>
      <c r="C38" s="52">
        <v>0</v>
      </c>
      <c r="D38" s="95"/>
      <c r="E38" s="47"/>
    </row>
    <row r="39" spans="1:5" x14ac:dyDescent="0.2">
      <c r="A39" s="48">
        <v>4162</v>
      </c>
      <c r="B39" s="49" t="s">
        <v>328</v>
      </c>
      <c r="C39" s="52">
        <v>0</v>
      </c>
      <c r="D39" s="95"/>
      <c r="E39" s="47"/>
    </row>
    <row r="40" spans="1:5" x14ac:dyDescent="0.2">
      <c r="A40" s="48">
        <v>4163</v>
      </c>
      <c r="B40" s="49" t="s">
        <v>329</v>
      </c>
      <c r="C40" s="52">
        <v>0</v>
      </c>
      <c r="D40" s="95"/>
      <c r="E40" s="47"/>
    </row>
    <row r="41" spans="1:5" x14ac:dyDescent="0.2">
      <c r="A41" s="48">
        <v>4164</v>
      </c>
      <c r="B41" s="49" t="s">
        <v>330</v>
      </c>
      <c r="C41" s="52">
        <v>0</v>
      </c>
      <c r="D41" s="95"/>
      <c r="E41" s="47"/>
    </row>
    <row r="42" spans="1:5" x14ac:dyDescent="0.2">
      <c r="A42" s="48">
        <v>4165</v>
      </c>
      <c r="B42" s="49" t="s">
        <v>331</v>
      </c>
      <c r="C42" s="52">
        <v>0</v>
      </c>
      <c r="D42" s="95"/>
      <c r="E42" s="47"/>
    </row>
    <row r="43" spans="1:5" ht="22.5" x14ac:dyDescent="0.2">
      <c r="A43" s="48">
        <v>4166</v>
      </c>
      <c r="B43" s="50" t="s">
        <v>500</v>
      </c>
      <c r="C43" s="52">
        <v>0</v>
      </c>
      <c r="D43" s="95"/>
      <c r="E43" s="47"/>
    </row>
    <row r="44" spans="1:5" x14ac:dyDescent="0.2">
      <c r="A44" s="48">
        <v>4168</v>
      </c>
      <c r="B44" s="49" t="s">
        <v>332</v>
      </c>
      <c r="C44" s="52">
        <v>0</v>
      </c>
      <c r="D44" s="95"/>
      <c r="E44" s="47"/>
    </row>
    <row r="45" spans="1:5" x14ac:dyDescent="0.2">
      <c r="A45" s="48">
        <v>4169</v>
      </c>
      <c r="B45" s="49" t="s">
        <v>333</v>
      </c>
      <c r="C45" s="52">
        <v>0</v>
      </c>
      <c r="D45" s="95"/>
      <c r="E45" s="47"/>
    </row>
    <row r="46" spans="1:5" x14ac:dyDescent="0.2">
      <c r="A46" s="48">
        <v>4170</v>
      </c>
      <c r="B46" s="49" t="s">
        <v>611</v>
      </c>
      <c r="C46" s="52">
        <f>SUM(C47:C54)</f>
        <v>3752504</v>
      </c>
      <c r="D46" s="95"/>
      <c r="E46" s="47"/>
    </row>
    <row r="47" spans="1:5" x14ac:dyDescent="0.2">
      <c r="A47" s="48">
        <v>4171</v>
      </c>
      <c r="B47" s="49" t="s">
        <v>501</v>
      </c>
      <c r="C47" s="52">
        <v>0</v>
      </c>
      <c r="D47" s="95"/>
      <c r="E47" s="47"/>
    </row>
    <row r="48" spans="1:5" x14ac:dyDescent="0.2">
      <c r="A48" s="48">
        <v>4172</v>
      </c>
      <c r="B48" s="49" t="s">
        <v>502</v>
      </c>
      <c r="C48" s="52">
        <v>0</v>
      </c>
      <c r="D48" s="95"/>
      <c r="E48" s="47"/>
    </row>
    <row r="49" spans="1:5" ht="22.5" x14ac:dyDescent="0.2">
      <c r="A49" s="48">
        <v>4173</v>
      </c>
      <c r="B49" s="50" t="s">
        <v>503</v>
      </c>
      <c r="C49" s="52">
        <v>3752504</v>
      </c>
      <c r="D49" s="95"/>
      <c r="E49" s="47"/>
    </row>
    <row r="50" spans="1:5" ht="22.5" x14ac:dyDescent="0.2">
      <c r="A50" s="48">
        <v>4174</v>
      </c>
      <c r="B50" s="50" t="s">
        <v>504</v>
      </c>
      <c r="C50" s="52">
        <v>0</v>
      </c>
      <c r="D50" s="95"/>
      <c r="E50" s="47"/>
    </row>
    <row r="51" spans="1:5" ht="22.5" x14ac:dyDescent="0.2">
      <c r="A51" s="48">
        <v>4175</v>
      </c>
      <c r="B51" s="50" t="s">
        <v>505</v>
      </c>
      <c r="C51" s="52">
        <v>0</v>
      </c>
      <c r="D51" s="95"/>
      <c r="E51" s="47"/>
    </row>
    <row r="52" spans="1:5" ht="22.5" x14ac:dyDescent="0.2">
      <c r="A52" s="48">
        <v>4176</v>
      </c>
      <c r="B52" s="50" t="s">
        <v>506</v>
      </c>
      <c r="C52" s="52">
        <v>0</v>
      </c>
      <c r="D52" s="95"/>
      <c r="E52" s="47"/>
    </row>
    <row r="53" spans="1:5" ht="22.5" x14ac:dyDescent="0.2">
      <c r="A53" s="48">
        <v>4177</v>
      </c>
      <c r="B53" s="50" t="s">
        <v>507</v>
      </c>
      <c r="C53" s="52">
        <v>0</v>
      </c>
      <c r="D53" s="95"/>
      <c r="E53" s="47"/>
    </row>
    <row r="54" spans="1:5" ht="22.5" x14ac:dyDescent="0.2">
      <c r="A54" s="48">
        <v>4178</v>
      </c>
      <c r="B54" s="50" t="s">
        <v>508</v>
      </c>
      <c r="C54" s="52">
        <v>0</v>
      </c>
      <c r="D54" s="95"/>
      <c r="E54" s="47"/>
    </row>
    <row r="55" spans="1:5" x14ac:dyDescent="0.2">
      <c r="A55" s="48"/>
      <c r="B55" s="50"/>
      <c r="C55" s="52"/>
      <c r="D55" s="95"/>
      <c r="E55" s="47"/>
    </row>
    <row r="56" spans="1:5" x14ac:dyDescent="0.2">
      <c r="A56" s="45" t="s">
        <v>573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304</v>
      </c>
      <c r="E57" s="46"/>
    </row>
    <row r="58" spans="1:5" ht="33.75" x14ac:dyDescent="0.2">
      <c r="A58" s="48">
        <v>4200</v>
      </c>
      <c r="B58" s="50" t="s">
        <v>509</v>
      </c>
      <c r="C58" s="52">
        <f>+C59+C65</f>
        <v>23990279.039999999</v>
      </c>
      <c r="D58" s="95"/>
      <c r="E58" s="47"/>
    </row>
    <row r="59" spans="1:5" ht="22.5" x14ac:dyDescent="0.2">
      <c r="A59" s="48">
        <v>4210</v>
      </c>
      <c r="B59" s="50" t="s">
        <v>510</v>
      </c>
      <c r="C59" s="52">
        <f>SUM(C60:C64)</f>
        <v>11817357.609999999</v>
      </c>
      <c r="D59" s="95"/>
      <c r="E59" s="47"/>
    </row>
    <row r="60" spans="1:5" x14ac:dyDescent="0.2">
      <c r="A60" s="48">
        <v>4211</v>
      </c>
      <c r="B60" s="49" t="s">
        <v>334</v>
      </c>
      <c r="C60" s="52">
        <v>0</v>
      </c>
      <c r="D60" s="95"/>
      <c r="E60" s="47"/>
    </row>
    <row r="61" spans="1:5" x14ac:dyDescent="0.2">
      <c r="A61" s="48">
        <v>4212</v>
      </c>
      <c r="B61" s="49" t="s">
        <v>335</v>
      </c>
      <c r="C61" s="52">
        <v>0</v>
      </c>
      <c r="D61" s="95"/>
      <c r="E61" s="47"/>
    </row>
    <row r="62" spans="1:5" x14ac:dyDescent="0.2">
      <c r="A62" s="48">
        <v>4213</v>
      </c>
      <c r="B62" s="49" t="s">
        <v>336</v>
      </c>
      <c r="C62" s="52">
        <v>11817357.609999999</v>
      </c>
      <c r="D62" s="95"/>
      <c r="E62" s="47"/>
    </row>
    <row r="63" spans="1:5" x14ac:dyDescent="0.2">
      <c r="A63" s="48">
        <v>4214</v>
      </c>
      <c r="B63" s="49" t="s">
        <v>511</v>
      </c>
      <c r="C63" s="52">
        <v>0</v>
      </c>
      <c r="D63" s="95"/>
      <c r="E63" s="47"/>
    </row>
    <row r="64" spans="1:5" x14ac:dyDescent="0.2">
      <c r="A64" s="48">
        <v>4215</v>
      </c>
      <c r="B64" s="49" t="s">
        <v>512</v>
      </c>
      <c r="C64" s="52">
        <v>0</v>
      </c>
      <c r="D64" s="95"/>
      <c r="E64" s="47"/>
    </row>
    <row r="65" spans="1:5" x14ac:dyDescent="0.2">
      <c r="A65" s="48">
        <v>4220</v>
      </c>
      <c r="B65" s="49" t="s">
        <v>337</v>
      </c>
      <c r="C65" s="52">
        <f>SUM(C66:C69)</f>
        <v>12172921.43</v>
      </c>
      <c r="D65" s="95"/>
      <c r="E65" s="47"/>
    </row>
    <row r="66" spans="1:5" x14ac:dyDescent="0.2">
      <c r="A66" s="48">
        <v>4221</v>
      </c>
      <c r="B66" s="49" t="s">
        <v>338</v>
      </c>
      <c r="C66" s="52">
        <v>12172921.43</v>
      </c>
      <c r="D66" s="95"/>
      <c r="E66" s="47"/>
    </row>
    <row r="67" spans="1:5" x14ac:dyDescent="0.2">
      <c r="A67" s="48">
        <v>4223</v>
      </c>
      <c r="B67" s="49" t="s">
        <v>339</v>
      </c>
      <c r="C67" s="52">
        <v>0</v>
      </c>
      <c r="D67" s="95"/>
      <c r="E67" s="47"/>
    </row>
    <row r="68" spans="1:5" x14ac:dyDescent="0.2">
      <c r="A68" s="48">
        <v>4225</v>
      </c>
      <c r="B68" s="49" t="s">
        <v>341</v>
      </c>
      <c r="C68" s="52">
        <v>0</v>
      </c>
      <c r="D68" s="95"/>
      <c r="E68" s="47"/>
    </row>
    <row r="69" spans="1:5" x14ac:dyDescent="0.2">
      <c r="A69" s="48">
        <v>4227</v>
      </c>
      <c r="B69" s="49" t="s">
        <v>513</v>
      </c>
      <c r="C69" s="52">
        <v>0</v>
      </c>
      <c r="D69" s="95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581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206</v>
      </c>
    </row>
    <row r="73" spans="1:5" x14ac:dyDescent="0.2">
      <c r="A73" s="51">
        <v>4300</v>
      </c>
      <c r="B73" s="49" t="s">
        <v>342</v>
      </c>
      <c r="C73" s="52">
        <f>C74+C77+C83+C85+C87</f>
        <v>90496.12</v>
      </c>
      <c r="D73" s="49"/>
      <c r="E73" s="49"/>
    </row>
    <row r="74" spans="1:5" x14ac:dyDescent="0.2">
      <c r="A74" s="51">
        <v>4310</v>
      </c>
      <c r="B74" s="49" t="s">
        <v>343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514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344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345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346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347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348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349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350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351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351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352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352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353</v>
      </c>
      <c r="C87" s="52">
        <f>SUM(C88:C94)</f>
        <v>90496.12</v>
      </c>
      <c r="D87" s="49"/>
      <c r="E87" s="49"/>
    </row>
    <row r="88" spans="1:5" x14ac:dyDescent="0.2">
      <c r="A88" s="51">
        <v>4392</v>
      </c>
      <c r="B88" s="49" t="s">
        <v>354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515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355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356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357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516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353</v>
      </c>
      <c r="C94" s="52">
        <v>90496.12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575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358</v>
      </c>
      <c r="E97" s="46" t="s">
        <v>206</v>
      </c>
    </row>
    <row r="98" spans="1:5" x14ac:dyDescent="0.2">
      <c r="A98" s="51">
        <v>5000</v>
      </c>
      <c r="B98" s="49" t="s">
        <v>359</v>
      </c>
      <c r="C98" s="52">
        <f>C99+C127+C160+C170+C185+C218</f>
        <v>25317984.009999998</v>
      </c>
      <c r="D98" s="53">
        <v>1</v>
      </c>
      <c r="E98" s="49"/>
    </row>
    <row r="99" spans="1:5" x14ac:dyDescent="0.2">
      <c r="A99" s="51">
        <v>5100</v>
      </c>
      <c r="B99" s="49" t="s">
        <v>360</v>
      </c>
      <c r="C99" s="52">
        <f>C100+C107+C117</f>
        <v>25232834.009999998</v>
      </c>
      <c r="D99" s="53">
        <f>C99/$C$98</f>
        <v>0.99663677803231221</v>
      </c>
      <c r="E99" s="49"/>
    </row>
    <row r="100" spans="1:5" x14ac:dyDescent="0.2">
      <c r="A100" s="51">
        <v>5110</v>
      </c>
      <c r="B100" s="49" t="s">
        <v>361</v>
      </c>
      <c r="C100" s="52">
        <f>SUM(C101:C106)</f>
        <v>21509153.949999999</v>
      </c>
      <c r="D100" s="53">
        <f t="shared" ref="D100:D163" si="0">C100/$C$98</f>
        <v>0.8495602944335694</v>
      </c>
      <c r="E100" s="49"/>
    </row>
    <row r="101" spans="1:5" x14ac:dyDescent="0.2">
      <c r="A101" s="51">
        <v>5111</v>
      </c>
      <c r="B101" s="49" t="s">
        <v>362</v>
      </c>
      <c r="C101" s="52">
        <v>14409072.640000001</v>
      </c>
      <c r="D101" s="53">
        <f t="shared" si="0"/>
        <v>0.56912401217682895</v>
      </c>
      <c r="E101" s="49"/>
    </row>
    <row r="102" spans="1:5" x14ac:dyDescent="0.2">
      <c r="A102" s="51">
        <v>5112</v>
      </c>
      <c r="B102" s="49" t="s">
        <v>363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364</v>
      </c>
      <c r="C103" s="52">
        <v>2371308.7200000002</v>
      </c>
      <c r="D103" s="53">
        <f t="shared" si="0"/>
        <v>9.3661040273324683E-2</v>
      </c>
      <c r="E103" s="49"/>
    </row>
    <row r="104" spans="1:5" x14ac:dyDescent="0.2">
      <c r="A104" s="51">
        <v>5114</v>
      </c>
      <c r="B104" s="49" t="s">
        <v>365</v>
      </c>
      <c r="C104" s="52">
        <v>3311969.27</v>
      </c>
      <c r="D104" s="53">
        <f t="shared" si="0"/>
        <v>0.13081488908010414</v>
      </c>
      <c r="E104" s="49"/>
    </row>
    <row r="105" spans="1:5" x14ac:dyDescent="0.2">
      <c r="A105" s="51">
        <v>5115</v>
      </c>
      <c r="B105" s="49" t="s">
        <v>366</v>
      </c>
      <c r="C105" s="52">
        <v>1416803.32</v>
      </c>
      <c r="D105" s="53">
        <f t="shared" si="0"/>
        <v>5.5960352903311604E-2</v>
      </c>
      <c r="E105" s="49"/>
    </row>
    <row r="106" spans="1:5" x14ac:dyDescent="0.2">
      <c r="A106" s="51">
        <v>5116</v>
      </c>
      <c r="B106" s="49" t="s">
        <v>367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368</v>
      </c>
      <c r="C107" s="52">
        <f>SUM(C108:C116)</f>
        <v>339317.80999999994</v>
      </c>
      <c r="D107" s="53">
        <f t="shared" si="0"/>
        <v>1.3402244423014784E-2</v>
      </c>
      <c r="E107" s="49"/>
    </row>
    <row r="108" spans="1:5" x14ac:dyDescent="0.2">
      <c r="A108" s="51">
        <v>5121</v>
      </c>
      <c r="B108" s="49" t="s">
        <v>369</v>
      </c>
      <c r="C108" s="52">
        <v>66076.03</v>
      </c>
      <c r="D108" s="53">
        <f t="shared" si="0"/>
        <v>2.6098456328079497E-3</v>
      </c>
      <c r="E108" s="49"/>
    </row>
    <row r="109" spans="1:5" x14ac:dyDescent="0.2">
      <c r="A109" s="51">
        <v>5122</v>
      </c>
      <c r="B109" s="49" t="s">
        <v>370</v>
      </c>
      <c r="C109" s="52">
        <v>58406.27</v>
      </c>
      <c r="D109" s="53">
        <f t="shared" si="0"/>
        <v>2.3069084006424414E-3</v>
      </c>
      <c r="E109" s="49"/>
    </row>
    <row r="110" spans="1:5" x14ac:dyDescent="0.2">
      <c r="A110" s="51">
        <v>5123</v>
      </c>
      <c r="B110" s="49" t="s">
        <v>371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372</v>
      </c>
      <c r="C111" s="52">
        <v>28243.02</v>
      </c>
      <c r="D111" s="53">
        <f t="shared" si="0"/>
        <v>1.1155319471267808E-3</v>
      </c>
      <c r="E111" s="49"/>
    </row>
    <row r="112" spans="1:5" x14ac:dyDescent="0.2">
      <c r="A112" s="51">
        <v>5125</v>
      </c>
      <c r="B112" s="49" t="s">
        <v>373</v>
      </c>
      <c r="C112" s="52">
        <v>13754.58</v>
      </c>
      <c r="D112" s="53">
        <f t="shared" si="0"/>
        <v>5.4327311347409301E-4</v>
      </c>
      <c r="E112" s="49"/>
    </row>
    <row r="113" spans="1:5" x14ac:dyDescent="0.2">
      <c r="A113" s="51">
        <v>5126</v>
      </c>
      <c r="B113" s="49" t="s">
        <v>374</v>
      </c>
      <c r="C113" s="52">
        <v>105148.75</v>
      </c>
      <c r="D113" s="53">
        <f t="shared" si="0"/>
        <v>4.1531249075150989E-3</v>
      </c>
      <c r="E113" s="49"/>
    </row>
    <row r="114" spans="1:5" x14ac:dyDescent="0.2">
      <c r="A114" s="51">
        <v>5127</v>
      </c>
      <c r="B114" s="49" t="s">
        <v>375</v>
      </c>
      <c r="C114" s="52">
        <v>2519.1</v>
      </c>
      <c r="D114" s="53">
        <f t="shared" si="0"/>
        <v>9.9498443438664615E-5</v>
      </c>
      <c r="E114" s="49"/>
    </row>
    <row r="115" spans="1:5" x14ac:dyDescent="0.2">
      <c r="A115" s="51">
        <v>5128</v>
      </c>
      <c r="B115" s="49" t="s">
        <v>376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377</v>
      </c>
      <c r="C116" s="52">
        <v>65170.06</v>
      </c>
      <c r="D116" s="53">
        <f t="shared" si="0"/>
        <v>2.5740619780097573E-3</v>
      </c>
      <c r="E116" s="49"/>
    </row>
    <row r="117" spans="1:5" x14ac:dyDescent="0.2">
      <c r="A117" s="51">
        <v>5130</v>
      </c>
      <c r="B117" s="49" t="s">
        <v>378</v>
      </c>
      <c r="C117" s="52">
        <f>SUM(C118:C126)</f>
        <v>3384362.2499999995</v>
      </c>
      <c r="D117" s="53">
        <f t="shared" si="0"/>
        <v>0.1336742391757281</v>
      </c>
      <c r="E117" s="49"/>
    </row>
    <row r="118" spans="1:5" x14ac:dyDescent="0.2">
      <c r="A118" s="51">
        <v>5131</v>
      </c>
      <c r="B118" s="49" t="s">
        <v>379</v>
      </c>
      <c r="C118" s="52">
        <v>838546.65</v>
      </c>
      <c r="D118" s="53">
        <f t="shared" si="0"/>
        <v>3.3120593237944779E-2</v>
      </c>
      <c r="E118" s="49"/>
    </row>
    <row r="119" spans="1:5" x14ac:dyDescent="0.2">
      <c r="A119" s="51">
        <v>5132</v>
      </c>
      <c r="B119" s="49" t="s">
        <v>380</v>
      </c>
      <c r="C119" s="52">
        <v>6774.75</v>
      </c>
      <c r="D119" s="53">
        <f t="shared" si="0"/>
        <v>2.675864712342079E-4</v>
      </c>
      <c r="E119" s="49"/>
    </row>
    <row r="120" spans="1:5" x14ac:dyDescent="0.2">
      <c r="A120" s="51">
        <v>5133</v>
      </c>
      <c r="B120" s="49" t="s">
        <v>381</v>
      </c>
      <c r="C120" s="52">
        <v>654488</v>
      </c>
      <c r="D120" s="53">
        <f t="shared" si="0"/>
        <v>2.5850715433799663E-2</v>
      </c>
      <c r="E120" s="49"/>
    </row>
    <row r="121" spans="1:5" x14ac:dyDescent="0.2">
      <c r="A121" s="51">
        <v>5134</v>
      </c>
      <c r="B121" s="49" t="s">
        <v>382</v>
      </c>
      <c r="C121" s="52">
        <v>263061.63</v>
      </c>
      <c r="D121" s="53">
        <f t="shared" si="0"/>
        <v>1.0390307138834473E-2</v>
      </c>
      <c r="E121" s="49"/>
    </row>
    <row r="122" spans="1:5" x14ac:dyDescent="0.2">
      <c r="A122" s="51">
        <v>5135</v>
      </c>
      <c r="B122" s="49" t="s">
        <v>383</v>
      </c>
      <c r="C122" s="52">
        <v>642967.18999999994</v>
      </c>
      <c r="D122" s="53">
        <f t="shared" si="0"/>
        <v>2.5395670909107267E-2</v>
      </c>
      <c r="E122" s="49"/>
    </row>
    <row r="123" spans="1:5" x14ac:dyDescent="0.2">
      <c r="A123" s="51">
        <v>5136</v>
      </c>
      <c r="B123" s="49" t="s">
        <v>384</v>
      </c>
      <c r="C123" s="52">
        <v>13920</v>
      </c>
      <c r="D123" s="53">
        <f t="shared" si="0"/>
        <v>5.4980680904537791E-4</v>
      </c>
      <c r="E123" s="49"/>
    </row>
    <row r="124" spans="1:5" x14ac:dyDescent="0.2">
      <c r="A124" s="51">
        <v>5137</v>
      </c>
      <c r="B124" s="49" t="s">
        <v>385</v>
      </c>
      <c r="C124" s="52">
        <v>144809.03</v>
      </c>
      <c r="D124" s="53">
        <f t="shared" si="0"/>
        <v>5.7196114012396842E-3</v>
      </c>
      <c r="E124" s="49"/>
    </row>
    <row r="125" spans="1:5" x14ac:dyDescent="0.2">
      <c r="A125" s="51">
        <v>5138</v>
      </c>
      <c r="B125" s="49" t="s">
        <v>386</v>
      </c>
      <c r="C125" s="52">
        <v>144600.91</v>
      </c>
      <c r="D125" s="53">
        <f t="shared" si="0"/>
        <v>5.7113911574826065E-3</v>
      </c>
      <c r="E125" s="49"/>
    </row>
    <row r="126" spans="1:5" x14ac:dyDescent="0.2">
      <c r="A126" s="51">
        <v>5139</v>
      </c>
      <c r="B126" s="49" t="s">
        <v>387</v>
      </c>
      <c r="C126" s="52">
        <v>675194.09</v>
      </c>
      <c r="D126" s="53">
        <f t="shared" si="0"/>
        <v>2.6668556617040064E-2</v>
      </c>
      <c r="E126" s="49"/>
    </row>
    <row r="127" spans="1:5" x14ac:dyDescent="0.2">
      <c r="A127" s="51">
        <v>5200</v>
      </c>
      <c r="B127" s="49" t="s">
        <v>388</v>
      </c>
      <c r="C127" s="52">
        <f>C128+C131+C134+C137+C142+C146+C149+C151+C157</f>
        <v>85150</v>
      </c>
      <c r="D127" s="53">
        <f t="shared" si="0"/>
        <v>3.3632219676877823E-3</v>
      </c>
      <c r="E127" s="49"/>
    </row>
    <row r="128" spans="1:5" x14ac:dyDescent="0.2">
      <c r="A128" s="51">
        <v>5210</v>
      </c>
      <c r="B128" s="49" t="s">
        <v>389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390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391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392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393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394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339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395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396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340</v>
      </c>
      <c r="C137" s="52">
        <f>SUM(C138:C141)</f>
        <v>85150</v>
      </c>
      <c r="D137" s="53">
        <f t="shared" si="0"/>
        <v>3.3632219676877823E-3</v>
      </c>
      <c r="E137" s="49"/>
    </row>
    <row r="138" spans="1:5" x14ac:dyDescent="0.2">
      <c r="A138" s="51">
        <v>5241</v>
      </c>
      <c r="B138" s="49" t="s">
        <v>397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398</v>
      </c>
      <c r="C139" s="52">
        <v>60150</v>
      </c>
      <c r="D139" s="53">
        <f t="shared" si="0"/>
        <v>2.3757815778792731E-3</v>
      </c>
      <c r="E139" s="49"/>
    </row>
    <row r="140" spans="1:5" x14ac:dyDescent="0.2">
      <c r="A140" s="51">
        <v>5243</v>
      </c>
      <c r="B140" s="49" t="s">
        <v>399</v>
      </c>
      <c r="C140" s="52">
        <v>25000</v>
      </c>
      <c r="D140" s="53">
        <f t="shared" si="0"/>
        <v>9.8744038980850928E-4</v>
      </c>
      <c r="E140" s="49"/>
    </row>
    <row r="141" spans="1:5" x14ac:dyDescent="0.2">
      <c r="A141" s="51">
        <v>5244</v>
      </c>
      <c r="B141" s="49" t="s">
        <v>400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341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401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402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403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404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405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406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407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408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409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410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411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412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413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414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415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416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417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418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334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419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420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335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421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422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336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423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424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425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426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427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428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429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430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431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432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433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434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435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435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436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437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438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439</v>
      </c>
      <c r="C185" s="52">
        <f>C186+C195+C198+C204+C206+C208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440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441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442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443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444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445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446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447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448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449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450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451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452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453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454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455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456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457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458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460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517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463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356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464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518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465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466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467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1"/>
    </row>
    <row r="2" spans="1:2" ht="15" customHeight="1" x14ac:dyDescent="0.2">
      <c r="A2" s="98" t="s">
        <v>190</v>
      </c>
      <c r="B2" s="99" t="s">
        <v>50</v>
      </c>
    </row>
    <row r="3" spans="1:2" x14ac:dyDescent="0.2">
      <c r="A3" s="13"/>
      <c r="B3" s="112"/>
    </row>
    <row r="4" spans="1:2" ht="14.1" customHeight="1" x14ac:dyDescent="0.2">
      <c r="A4" s="113" t="s">
        <v>576</v>
      </c>
      <c r="B4" s="103" t="s">
        <v>78</v>
      </c>
    </row>
    <row r="5" spans="1:2" ht="14.1" customHeight="1" x14ac:dyDescent="0.2">
      <c r="A5" s="104"/>
      <c r="B5" s="103" t="s">
        <v>51</v>
      </c>
    </row>
    <row r="6" spans="1:2" ht="14.1" customHeight="1" x14ac:dyDescent="0.2">
      <c r="A6" s="104"/>
      <c r="B6" s="103" t="s">
        <v>148</v>
      </c>
    </row>
    <row r="7" spans="1:2" ht="14.1" customHeight="1" x14ac:dyDescent="0.2">
      <c r="A7" s="104"/>
      <c r="B7" s="103" t="s">
        <v>63</v>
      </c>
    </row>
    <row r="8" spans="1:2" x14ac:dyDescent="0.2">
      <c r="A8" s="104"/>
    </row>
    <row r="9" spans="1:2" x14ac:dyDescent="0.2">
      <c r="A9" s="113" t="s">
        <v>577</v>
      </c>
      <c r="B9" s="105" t="s">
        <v>150</v>
      </c>
    </row>
    <row r="10" spans="1:2" ht="15" customHeight="1" x14ac:dyDescent="0.2">
      <c r="A10" s="104"/>
      <c r="B10" s="114" t="s">
        <v>63</v>
      </c>
    </row>
    <row r="11" spans="1:2" x14ac:dyDescent="0.2">
      <c r="A11" s="104"/>
    </row>
    <row r="12" spans="1:2" x14ac:dyDescent="0.2">
      <c r="A12" s="113" t="s">
        <v>579</v>
      </c>
      <c r="B12" s="105" t="s">
        <v>150</v>
      </c>
    </row>
    <row r="13" spans="1:2" ht="22.5" x14ac:dyDescent="0.2">
      <c r="A13" s="104"/>
      <c r="B13" s="105" t="s">
        <v>70</v>
      </c>
    </row>
    <row r="14" spans="1:2" x14ac:dyDescent="0.2">
      <c r="A14" s="104"/>
      <c r="B14" s="114" t="s">
        <v>63</v>
      </c>
    </row>
    <row r="15" spans="1:2" x14ac:dyDescent="0.2">
      <c r="A15" s="104"/>
    </row>
    <row r="16" spans="1:2" x14ac:dyDescent="0.2">
      <c r="A16" s="104"/>
    </row>
    <row r="17" spans="1:2" ht="15" customHeight="1" x14ac:dyDescent="0.2">
      <c r="A17" s="113" t="s">
        <v>580</v>
      </c>
      <c r="B17" s="107" t="s">
        <v>71</v>
      </c>
    </row>
    <row r="18" spans="1:2" ht="15" customHeight="1" x14ac:dyDescent="0.2">
      <c r="A18" s="13"/>
      <c r="B18" s="107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44" t="s">
        <v>661</v>
      </c>
      <c r="B1" s="144"/>
      <c r="C1" s="144"/>
      <c r="D1" s="27" t="s">
        <v>616</v>
      </c>
      <c r="E1" s="28">
        <v>2022</v>
      </c>
    </row>
    <row r="2" spans="1:5" ht="18.95" customHeight="1" x14ac:dyDescent="0.2">
      <c r="A2" s="144" t="s">
        <v>622</v>
      </c>
      <c r="B2" s="144"/>
      <c r="C2" s="144"/>
      <c r="D2" s="27" t="s">
        <v>617</v>
      </c>
      <c r="E2" s="28" t="s">
        <v>619</v>
      </c>
    </row>
    <row r="3" spans="1:5" ht="18.95" customHeight="1" x14ac:dyDescent="0.2">
      <c r="A3" s="144" t="s">
        <v>662</v>
      </c>
      <c r="B3" s="144"/>
      <c r="C3" s="144"/>
      <c r="D3" s="27" t="s">
        <v>618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335</v>
      </c>
      <c r="C8" s="34">
        <v>185312628.40000001</v>
      </c>
    </row>
    <row r="9" spans="1:5" x14ac:dyDescent="0.2">
      <c r="A9" s="33">
        <v>3120</v>
      </c>
      <c r="B9" s="29" t="s">
        <v>468</v>
      </c>
      <c r="C9" s="34">
        <v>0</v>
      </c>
    </row>
    <row r="10" spans="1:5" x14ac:dyDescent="0.2">
      <c r="A10" s="33">
        <v>3130</v>
      </c>
      <c r="B10" s="29" t="s">
        <v>469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470</v>
      </c>
      <c r="E13" s="32"/>
    </row>
    <row r="14" spans="1:5" x14ac:dyDescent="0.2">
      <c r="A14" s="33">
        <v>3210</v>
      </c>
      <c r="B14" s="29" t="s">
        <v>471</v>
      </c>
      <c r="C14" s="34">
        <v>2515295.15</v>
      </c>
    </row>
    <row r="15" spans="1:5" x14ac:dyDescent="0.2">
      <c r="A15" s="33">
        <v>3220</v>
      </c>
      <c r="B15" s="29" t="s">
        <v>472</v>
      </c>
      <c r="C15" s="34">
        <v>-13279565.140000001</v>
      </c>
    </row>
    <row r="16" spans="1:5" x14ac:dyDescent="0.2">
      <c r="A16" s="33">
        <v>3230</v>
      </c>
      <c r="B16" s="29" t="s">
        <v>473</v>
      </c>
      <c r="C16" s="34">
        <f>SUM(C17:C20)</f>
        <v>0</v>
      </c>
    </row>
    <row r="17" spans="1:3" x14ac:dyDescent="0.2">
      <c r="A17" s="33">
        <v>3231</v>
      </c>
      <c r="B17" s="29" t="s">
        <v>474</v>
      </c>
      <c r="C17" s="34">
        <v>0</v>
      </c>
    </row>
    <row r="18" spans="1:3" x14ac:dyDescent="0.2">
      <c r="A18" s="33">
        <v>3232</v>
      </c>
      <c r="B18" s="29" t="s">
        <v>475</v>
      </c>
      <c r="C18" s="34">
        <v>0</v>
      </c>
    </row>
    <row r="19" spans="1:3" x14ac:dyDescent="0.2">
      <c r="A19" s="33">
        <v>3233</v>
      </c>
      <c r="B19" s="29" t="s">
        <v>476</v>
      </c>
      <c r="C19" s="34">
        <v>0</v>
      </c>
    </row>
    <row r="20" spans="1:3" x14ac:dyDescent="0.2">
      <c r="A20" s="33">
        <v>3239</v>
      </c>
      <c r="B20" s="29" t="s">
        <v>477</v>
      </c>
      <c r="C20" s="34">
        <v>0</v>
      </c>
    </row>
    <row r="21" spans="1:3" x14ac:dyDescent="0.2">
      <c r="A21" s="33">
        <v>3240</v>
      </c>
      <c r="B21" s="29" t="s">
        <v>478</v>
      </c>
      <c r="C21" s="34">
        <f>SUM(C22:C24)</f>
        <v>0</v>
      </c>
    </row>
    <row r="22" spans="1:3" x14ac:dyDescent="0.2">
      <c r="A22" s="33">
        <v>3241</v>
      </c>
      <c r="B22" s="29" t="s">
        <v>479</v>
      </c>
      <c r="C22" s="34">
        <v>0</v>
      </c>
    </row>
    <row r="23" spans="1:3" x14ac:dyDescent="0.2">
      <c r="A23" s="33">
        <v>3242</v>
      </c>
      <c r="B23" s="29" t="s">
        <v>480</v>
      </c>
      <c r="C23" s="34">
        <v>0</v>
      </c>
    </row>
    <row r="24" spans="1:3" x14ac:dyDescent="0.2">
      <c r="A24" s="33">
        <v>3243</v>
      </c>
      <c r="B24" s="29" t="s">
        <v>481</v>
      </c>
      <c r="C24" s="34">
        <v>0</v>
      </c>
    </row>
    <row r="25" spans="1:3" x14ac:dyDescent="0.2">
      <c r="A25" s="33">
        <v>3250</v>
      </c>
      <c r="B25" s="29" t="s">
        <v>482</v>
      </c>
      <c r="C25" s="34">
        <f>SUM(C26:C27)</f>
        <v>0</v>
      </c>
    </row>
    <row r="26" spans="1:3" x14ac:dyDescent="0.2">
      <c r="A26" s="33">
        <v>3251</v>
      </c>
      <c r="B26" s="29" t="s">
        <v>483</v>
      </c>
      <c r="C26" s="34">
        <v>0</v>
      </c>
    </row>
    <row r="27" spans="1:3" x14ac:dyDescent="0.2">
      <c r="A27" s="33">
        <v>3252</v>
      </c>
      <c r="B27" s="29" t="s">
        <v>484</v>
      </c>
      <c r="C27" s="34">
        <v>0</v>
      </c>
    </row>
    <row r="29" spans="1:3" x14ac:dyDescent="0.2">
      <c r="B29" s="29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8" t="s">
        <v>190</v>
      </c>
      <c r="B2" s="99" t="s">
        <v>50</v>
      </c>
    </row>
    <row r="4" spans="1:2" ht="15" customHeight="1" x14ac:dyDescent="0.2">
      <c r="A4" s="113" t="s">
        <v>23</v>
      </c>
      <c r="B4" s="103" t="s">
        <v>78</v>
      </c>
    </row>
    <row r="5" spans="1:2" ht="15" customHeight="1" x14ac:dyDescent="0.2">
      <c r="A5" s="113" t="s">
        <v>25</v>
      </c>
      <c r="B5" s="103" t="s">
        <v>51</v>
      </c>
    </row>
    <row r="6" spans="1:2" ht="15" customHeight="1" x14ac:dyDescent="0.2">
      <c r="B6" s="103" t="s">
        <v>175</v>
      </c>
    </row>
    <row r="7" spans="1:2" ht="15" customHeight="1" x14ac:dyDescent="0.2">
      <c r="B7" s="103" t="s">
        <v>73</v>
      </c>
    </row>
    <row r="8" spans="1:2" ht="15" customHeight="1" x14ac:dyDescent="0.2">
      <c r="B8" s="103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13"/>
  <sheetViews>
    <sheetView topLeftCell="A35" workbookViewId="0">
      <selection activeCell="D48" sqref="D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44" t="s">
        <v>661</v>
      </c>
      <c r="B1" s="144"/>
      <c r="C1" s="144"/>
      <c r="D1" s="27" t="s">
        <v>616</v>
      </c>
      <c r="E1" s="28">
        <v>2022</v>
      </c>
    </row>
    <row r="2" spans="1:5" s="35" customFormat="1" ht="18.95" customHeight="1" x14ac:dyDescent="0.25">
      <c r="A2" s="144" t="s">
        <v>623</v>
      </c>
      <c r="B2" s="144"/>
      <c r="C2" s="144"/>
      <c r="D2" s="27" t="s">
        <v>617</v>
      </c>
      <c r="E2" s="28" t="s">
        <v>619</v>
      </c>
    </row>
    <row r="3" spans="1:5" s="35" customFormat="1" ht="18.95" customHeight="1" x14ac:dyDescent="0.25">
      <c r="A3" s="144" t="s">
        <v>662</v>
      </c>
      <c r="B3" s="144"/>
      <c r="C3" s="144"/>
      <c r="D3" s="27" t="s">
        <v>618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660</v>
      </c>
      <c r="C7" s="130">
        <v>2022</v>
      </c>
      <c r="D7" s="130">
        <v>2021</v>
      </c>
      <c r="E7" s="32"/>
    </row>
    <row r="8" spans="1:5" x14ac:dyDescent="0.2">
      <c r="A8" s="33">
        <v>1111</v>
      </c>
      <c r="B8" s="29" t="s">
        <v>485</v>
      </c>
      <c r="C8" s="34">
        <v>0</v>
      </c>
      <c r="D8" s="34">
        <v>0</v>
      </c>
    </row>
    <row r="9" spans="1:5" x14ac:dyDescent="0.2">
      <c r="A9" s="33">
        <v>1112</v>
      </c>
      <c r="B9" s="29" t="s">
        <v>486</v>
      </c>
      <c r="C9" s="34">
        <v>9687090.0199999996</v>
      </c>
      <c r="D9" s="34">
        <v>7846459.21</v>
      </c>
    </row>
    <row r="10" spans="1:5" x14ac:dyDescent="0.2">
      <c r="A10" s="33">
        <v>1113</v>
      </c>
      <c r="B10" s="29" t="s">
        <v>487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488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489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638</v>
      </c>
      <c r="C15" s="131">
        <f>SUM(C8:C14)</f>
        <v>9687090.0199999996</v>
      </c>
      <c r="D15" s="131">
        <f>SUM(D8:D14)</f>
        <v>7846459.21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660</v>
      </c>
      <c r="C19" s="139" t="s">
        <v>659</v>
      </c>
      <c r="D19" s="139" t="s">
        <v>181</v>
      </c>
    </row>
    <row r="20" spans="1:4" x14ac:dyDescent="0.2">
      <c r="A20" s="41">
        <v>1230</v>
      </c>
      <c r="B20" s="42" t="s">
        <v>229</v>
      </c>
      <c r="C20" s="131">
        <f>SUM(C21:C27)</f>
        <v>0</v>
      </c>
      <c r="D20" s="131">
        <f>SUM(D21:D27)</f>
        <v>0</v>
      </c>
    </row>
    <row r="21" spans="1:4" x14ac:dyDescent="0.2">
      <c r="A21" s="33">
        <v>1231</v>
      </c>
      <c r="B21" s="29" t="s">
        <v>230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231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232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233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234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235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236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237</v>
      </c>
      <c r="C28" s="131">
        <f>SUM(C29:C36)</f>
        <v>172655.4</v>
      </c>
      <c r="D28" s="131">
        <f>SUM(D29:D36)</f>
        <v>172655.4</v>
      </c>
    </row>
    <row r="29" spans="1:4" x14ac:dyDescent="0.2">
      <c r="A29" s="33">
        <v>1241</v>
      </c>
      <c r="B29" s="29" t="s">
        <v>238</v>
      </c>
      <c r="C29" s="34">
        <v>172655.4</v>
      </c>
      <c r="D29" s="34">
        <v>172655.4</v>
      </c>
    </row>
    <row r="30" spans="1:4" x14ac:dyDescent="0.2">
      <c r="A30" s="33">
        <v>1242</v>
      </c>
      <c r="B30" s="29" t="s">
        <v>239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240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241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242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243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244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245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247</v>
      </c>
      <c r="C37" s="131">
        <f>SUM(C38:C42)</f>
        <v>0</v>
      </c>
      <c r="D37" s="131">
        <f>SUM(D38:D42)</f>
        <v>0</v>
      </c>
      <c r="E37" s="42"/>
    </row>
    <row r="38" spans="1:5" x14ac:dyDescent="0.2">
      <c r="A38" s="33">
        <v>1251</v>
      </c>
      <c r="B38" s="29" t="s">
        <v>248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249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250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251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252</v>
      </c>
      <c r="C42" s="34">
        <v>0</v>
      </c>
      <c r="D42" s="34">
        <v>0</v>
      </c>
    </row>
    <row r="43" spans="1:5" x14ac:dyDescent="0.2">
      <c r="B43" s="132" t="s">
        <v>639</v>
      </c>
      <c r="C43" s="131">
        <f>C20+C28+C37</f>
        <v>172655.4</v>
      </c>
      <c r="D43" s="131">
        <f>D20+D28+D37</f>
        <v>172655.4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660</v>
      </c>
      <c r="C46" s="130">
        <v>2022</v>
      </c>
      <c r="D46" s="130">
        <v>2021</v>
      </c>
      <c r="E46" s="32"/>
    </row>
    <row r="47" spans="1:5" x14ac:dyDescent="0.2">
      <c r="A47" s="41">
        <v>3210</v>
      </c>
      <c r="B47" s="42" t="s">
        <v>640</v>
      </c>
      <c r="C47" s="131">
        <v>2515295.15</v>
      </c>
      <c r="D47" s="131">
        <v>-5513280.4500000002</v>
      </c>
    </row>
    <row r="48" spans="1:5" x14ac:dyDescent="0.2">
      <c r="A48" s="33"/>
      <c r="B48" s="132" t="s">
        <v>628</v>
      </c>
      <c r="C48" s="131">
        <f>C49+C61+C93+C96</f>
        <v>116369.23</v>
      </c>
      <c r="D48" s="131">
        <f>D49+D61+D93+D96</f>
        <v>1363823.5699999998</v>
      </c>
    </row>
    <row r="49" spans="1:4" x14ac:dyDescent="0.2">
      <c r="A49" s="41">
        <v>5400</v>
      </c>
      <c r="B49" s="42" t="s">
        <v>425</v>
      </c>
      <c r="C49" s="131">
        <f>C50+C52+C54+C56+C58</f>
        <v>0</v>
      </c>
      <c r="D49" s="131">
        <f>D50+D52+D54+D56+D58</f>
        <v>0</v>
      </c>
    </row>
    <row r="50" spans="1:4" x14ac:dyDescent="0.2">
      <c r="A50" s="33">
        <v>5410</v>
      </c>
      <c r="B50" s="29" t="s">
        <v>629</v>
      </c>
      <c r="C50" s="34">
        <f>C51</f>
        <v>0</v>
      </c>
      <c r="D50" s="34">
        <f>D51</f>
        <v>0</v>
      </c>
    </row>
    <row r="51" spans="1:4" x14ac:dyDescent="0.2">
      <c r="A51" s="33">
        <v>5411</v>
      </c>
      <c r="B51" s="29" t="s">
        <v>427</v>
      </c>
      <c r="C51" s="34">
        <v>0</v>
      </c>
      <c r="D51" s="34">
        <v>0</v>
      </c>
    </row>
    <row r="52" spans="1:4" x14ac:dyDescent="0.2">
      <c r="A52" s="33">
        <v>5420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5421</v>
      </c>
      <c r="B53" s="29" t="s">
        <v>430</v>
      </c>
      <c r="C53" s="34">
        <v>0</v>
      </c>
      <c r="D53" s="34">
        <v>0</v>
      </c>
    </row>
    <row r="54" spans="1:4" x14ac:dyDescent="0.2">
      <c r="A54" s="33">
        <v>5430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5431</v>
      </c>
      <c r="B55" s="29" t="s">
        <v>433</v>
      </c>
      <c r="C55" s="34">
        <v>0</v>
      </c>
      <c r="D55" s="34">
        <v>0</v>
      </c>
    </row>
    <row r="56" spans="1:4" x14ac:dyDescent="0.2">
      <c r="A56" s="33">
        <v>5440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5441</v>
      </c>
      <c r="B57" s="29" t="s">
        <v>632</v>
      </c>
      <c r="C57" s="34">
        <v>0</v>
      </c>
      <c r="D57" s="34">
        <v>0</v>
      </c>
    </row>
    <row r="58" spans="1:4" x14ac:dyDescent="0.2">
      <c r="A58" s="33">
        <v>5450</v>
      </c>
      <c r="B58" s="29" t="s">
        <v>633</v>
      </c>
      <c r="C58" s="34">
        <f>SUM(C59:C60)</f>
        <v>0</v>
      </c>
      <c r="D58" s="34">
        <f>SUM(D59:D60)</f>
        <v>0</v>
      </c>
    </row>
    <row r="59" spans="1:4" x14ac:dyDescent="0.2">
      <c r="A59" s="33">
        <v>5451</v>
      </c>
      <c r="B59" s="29" t="s">
        <v>437</v>
      </c>
      <c r="C59" s="34">
        <v>0</v>
      </c>
      <c r="D59" s="34">
        <v>0</v>
      </c>
    </row>
    <row r="60" spans="1:4" x14ac:dyDescent="0.2">
      <c r="A60" s="33">
        <v>5452</v>
      </c>
      <c r="B60" s="29" t="s">
        <v>438</v>
      </c>
      <c r="C60" s="34">
        <v>0</v>
      </c>
      <c r="D60" s="34">
        <v>0</v>
      </c>
    </row>
    <row r="61" spans="1:4" x14ac:dyDescent="0.2">
      <c r="A61" s="41">
        <v>5500</v>
      </c>
      <c r="B61" s="42" t="s">
        <v>439</v>
      </c>
      <c r="C61" s="131">
        <f>C62+C71+C74+C80+C82+C84</f>
        <v>0</v>
      </c>
      <c r="D61" s="131">
        <f>D62+D71+D74+D80+D82+D84</f>
        <v>0</v>
      </c>
    </row>
    <row r="62" spans="1:4" x14ac:dyDescent="0.2">
      <c r="A62" s="33">
        <v>5510</v>
      </c>
      <c r="B62" s="29" t="s">
        <v>440</v>
      </c>
      <c r="C62" s="34">
        <f>SUM(C63:C70)</f>
        <v>0</v>
      </c>
      <c r="D62" s="34">
        <f>SUM(D63:D70)</f>
        <v>0</v>
      </c>
    </row>
    <row r="63" spans="1:4" x14ac:dyDescent="0.2">
      <c r="A63" s="33">
        <v>5511</v>
      </c>
      <c r="B63" s="29" t="s">
        <v>441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442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443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444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445</v>
      </c>
      <c r="C67" s="34">
        <v>0</v>
      </c>
      <c r="D67" s="34">
        <v>0</v>
      </c>
    </row>
    <row r="68" spans="1:4" x14ac:dyDescent="0.2">
      <c r="A68" s="33">
        <v>5516</v>
      </c>
      <c r="B68" s="29" t="s">
        <v>446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447</v>
      </c>
      <c r="C69" s="34">
        <v>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448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449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450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451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452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453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454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455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456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458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459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460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461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462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463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356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465</v>
      </c>
      <c r="C92" s="34">
        <v>0</v>
      </c>
      <c r="D92" s="34">
        <v>0</v>
      </c>
    </row>
    <row r="93" spans="1:4" x14ac:dyDescent="0.2">
      <c r="A93" s="41">
        <v>5600</v>
      </c>
      <c r="B93" s="42" t="s">
        <v>79</v>
      </c>
      <c r="C93" s="131">
        <f>C94</f>
        <v>0</v>
      </c>
      <c r="D93" s="131">
        <f>D94</f>
        <v>0</v>
      </c>
    </row>
    <row r="94" spans="1:4" x14ac:dyDescent="0.2">
      <c r="A94" s="33">
        <v>5610</v>
      </c>
      <c r="B94" s="29" t="s">
        <v>466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467</v>
      </c>
      <c r="C95" s="34">
        <v>0</v>
      </c>
      <c r="D95" s="34">
        <v>0</v>
      </c>
    </row>
    <row r="96" spans="1:4" x14ac:dyDescent="0.2">
      <c r="A96" s="41">
        <v>2110</v>
      </c>
      <c r="B96" s="135" t="s">
        <v>641</v>
      </c>
      <c r="C96" s="131">
        <f>SUM(C97:C101)</f>
        <v>116369.23</v>
      </c>
      <c r="D96" s="131">
        <f>SUM(D97:D101)</f>
        <v>1363823.5699999998</v>
      </c>
    </row>
    <row r="97" spans="1:4" x14ac:dyDescent="0.2">
      <c r="A97" s="33">
        <v>2111</v>
      </c>
      <c r="B97" s="29" t="s">
        <v>642</v>
      </c>
      <c r="C97" s="34">
        <v>0</v>
      </c>
      <c r="D97" s="34">
        <v>855387.96</v>
      </c>
    </row>
    <row r="98" spans="1:4" x14ac:dyDescent="0.2">
      <c r="A98" s="33">
        <v>2112</v>
      </c>
      <c r="B98" s="29" t="s">
        <v>643</v>
      </c>
      <c r="C98" s="34">
        <v>0</v>
      </c>
      <c r="D98" s="34">
        <v>166706.62</v>
      </c>
    </row>
    <row r="99" spans="1:4" x14ac:dyDescent="0.2">
      <c r="A99" s="33">
        <v>2112</v>
      </c>
      <c r="B99" s="29" t="s">
        <v>644</v>
      </c>
      <c r="C99" s="34">
        <v>91369.23</v>
      </c>
      <c r="D99" s="34">
        <v>341728.99</v>
      </c>
    </row>
    <row r="100" spans="1:4" x14ac:dyDescent="0.2">
      <c r="A100" s="33">
        <v>2115</v>
      </c>
      <c r="B100" s="29" t="s">
        <v>645</v>
      </c>
      <c r="C100" s="34">
        <v>25000</v>
      </c>
      <c r="D100" s="34">
        <v>0</v>
      </c>
    </row>
    <row r="101" spans="1:4" x14ac:dyDescent="0.2">
      <c r="A101" s="33">
        <v>2114</v>
      </c>
      <c r="B101" s="29" t="s">
        <v>646</v>
      </c>
      <c r="C101" s="34">
        <v>0</v>
      </c>
      <c r="D101" s="34">
        <v>0</v>
      </c>
    </row>
    <row r="102" spans="1:4" x14ac:dyDescent="0.2">
      <c r="A102" s="33"/>
      <c r="B102" s="132" t="s">
        <v>647</v>
      </c>
      <c r="C102" s="131">
        <f>+C103</f>
        <v>0</v>
      </c>
      <c r="D102" s="131">
        <f>+D103</f>
        <v>0</v>
      </c>
    </row>
    <row r="103" spans="1:4" x14ac:dyDescent="0.2">
      <c r="A103" s="41">
        <v>1120</v>
      </c>
      <c r="B103" s="135" t="s">
        <v>648</v>
      </c>
      <c r="C103" s="131">
        <f>SUM(C104:C112)</f>
        <v>0</v>
      </c>
      <c r="D103" s="131">
        <f>SUM(D104:D112)</f>
        <v>0</v>
      </c>
    </row>
    <row r="104" spans="1:4" x14ac:dyDescent="0.2">
      <c r="A104" s="33">
        <v>1124</v>
      </c>
      <c r="B104" s="136" t="s">
        <v>649</v>
      </c>
      <c r="C104" s="137">
        <v>0</v>
      </c>
      <c r="D104" s="34">
        <v>0</v>
      </c>
    </row>
    <row r="105" spans="1:4" x14ac:dyDescent="0.2">
      <c r="A105" s="33">
        <v>1124</v>
      </c>
      <c r="B105" s="136" t="s">
        <v>650</v>
      </c>
      <c r="C105" s="137">
        <v>0</v>
      </c>
      <c r="D105" s="34">
        <v>0</v>
      </c>
    </row>
    <row r="106" spans="1:4" x14ac:dyDescent="0.2">
      <c r="A106" s="33">
        <v>1124</v>
      </c>
      <c r="B106" s="136" t="s">
        <v>651</v>
      </c>
      <c r="C106" s="137">
        <v>0</v>
      </c>
      <c r="D106" s="34">
        <v>0</v>
      </c>
    </row>
    <row r="107" spans="1:4" x14ac:dyDescent="0.2">
      <c r="A107" s="33">
        <v>1124</v>
      </c>
      <c r="B107" s="136" t="s">
        <v>652</v>
      </c>
      <c r="C107" s="137">
        <v>0</v>
      </c>
      <c r="D107" s="34">
        <v>0</v>
      </c>
    </row>
    <row r="108" spans="1:4" x14ac:dyDescent="0.2">
      <c r="A108" s="33">
        <v>1124</v>
      </c>
      <c r="B108" s="136" t="s">
        <v>653</v>
      </c>
      <c r="C108" s="34">
        <v>0</v>
      </c>
      <c r="D108" s="34">
        <v>0</v>
      </c>
    </row>
    <row r="109" spans="1:4" x14ac:dyDescent="0.2">
      <c r="A109" s="33">
        <v>1124</v>
      </c>
      <c r="B109" s="136" t="s">
        <v>654</v>
      </c>
      <c r="C109" s="34">
        <v>0</v>
      </c>
      <c r="D109" s="34">
        <v>0</v>
      </c>
    </row>
    <row r="110" spans="1:4" x14ac:dyDescent="0.2">
      <c r="A110" s="33">
        <v>1122</v>
      </c>
      <c r="B110" s="136" t="s">
        <v>655</v>
      </c>
      <c r="C110" s="34">
        <v>0</v>
      </c>
      <c r="D110" s="34">
        <v>0</v>
      </c>
    </row>
    <row r="111" spans="1:4" x14ac:dyDescent="0.2">
      <c r="A111" s="33">
        <v>1122</v>
      </c>
      <c r="B111" s="136" t="s">
        <v>656</v>
      </c>
      <c r="C111" s="137">
        <v>0</v>
      </c>
      <c r="D111" s="34">
        <v>0</v>
      </c>
    </row>
    <row r="112" spans="1:4" x14ac:dyDescent="0.2">
      <c r="A112" s="33">
        <v>1122</v>
      </c>
      <c r="B112" s="136" t="s">
        <v>657</v>
      </c>
      <c r="C112" s="34">
        <v>0</v>
      </c>
      <c r="D112" s="34">
        <v>0</v>
      </c>
    </row>
    <row r="113" spans="1:4" x14ac:dyDescent="0.2">
      <c r="A113" s="33"/>
      <c r="B113" s="138" t="s">
        <v>658</v>
      </c>
      <c r="C113" s="131">
        <f>C47+C48-C102</f>
        <v>2631664.38</v>
      </c>
      <c r="D113" s="131">
        <f>D47+D48-D102</f>
        <v>-4149456.8800000004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0866141732283472" right="0.70866141732283472" top="0.74803149606299213" bottom="0.74803149606299213" header="0.31496062992125984" footer="0.31496062992125984"/>
  <pageSetup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8" t="s">
        <v>190</v>
      </c>
      <c r="B2" s="99" t="s">
        <v>50</v>
      </c>
    </row>
    <row r="3" spans="1:2" x14ac:dyDescent="0.2">
      <c r="B3" s="112"/>
    </row>
    <row r="4" spans="1:2" ht="14.1" customHeight="1" x14ac:dyDescent="0.2">
      <c r="A4" s="113" t="s">
        <v>27</v>
      </c>
      <c r="B4" s="103" t="s">
        <v>78</v>
      </c>
    </row>
    <row r="5" spans="1:2" ht="14.1" customHeight="1" x14ac:dyDescent="0.2">
      <c r="B5" s="103" t="s">
        <v>51</v>
      </c>
    </row>
    <row r="6" spans="1:2" ht="14.1" customHeight="1" x14ac:dyDescent="0.2">
      <c r="B6" s="103" t="s">
        <v>151</v>
      </c>
    </row>
    <row r="7" spans="1:2" ht="14.1" customHeight="1" x14ac:dyDescent="0.2">
      <c r="B7" s="103" t="s">
        <v>152</v>
      </c>
    </row>
    <row r="8" spans="1:2" ht="14.1" customHeight="1" x14ac:dyDescent="0.2"/>
    <row r="9" spans="1:2" x14ac:dyDescent="0.2">
      <c r="A9" s="113" t="s">
        <v>29</v>
      </c>
      <c r="B9" s="105" t="s">
        <v>596</v>
      </c>
    </row>
    <row r="10" spans="1:2" ht="15" customHeight="1" x14ac:dyDescent="0.2">
      <c r="B10" s="105" t="s">
        <v>75</v>
      </c>
    </row>
    <row r="11" spans="1:2" ht="15" customHeight="1" x14ac:dyDescent="0.2">
      <c r="B11" s="115" t="s">
        <v>195</v>
      </c>
    </row>
    <row r="12" spans="1:2" ht="15" customHeight="1" x14ac:dyDescent="0.2"/>
    <row r="13" spans="1:2" x14ac:dyDescent="0.2">
      <c r="A13" s="113" t="s">
        <v>76</v>
      </c>
      <c r="B13" s="103" t="s">
        <v>597</v>
      </c>
    </row>
    <row r="14" spans="1:2" ht="15" customHeight="1" x14ac:dyDescent="0.2">
      <c r="B14" s="103" t="s">
        <v>598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Perez Lara</cp:lastModifiedBy>
  <cp:lastPrinted>2022-07-11T20:32:09Z</cp:lastPrinted>
  <dcterms:created xsi:type="dcterms:W3CDTF">2012-12-11T20:36:24Z</dcterms:created>
  <dcterms:modified xsi:type="dcterms:W3CDTF">2022-08-03T13:22:11Z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